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centricity1-my.sharepoint.com/personal/aryaman_centricity_co_in/Documents/UNLISTED (CONFIDENTIAL)/Unlisted Basket/One Digital/"/>
    </mc:Choice>
  </mc:AlternateContent>
  <xr:revisionPtr revIDLastSave="0" documentId="8_{3309C147-4A87-4801-8C7C-C35D00D6ED67}" xr6:coauthVersionLast="47" xr6:coauthVersionMax="47" xr10:uidLastSave="{00000000-0000-0000-0000-000000000000}"/>
  <bookViews>
    <workbookView xWindow="-120" yWindow="-120" windowWidth="20730" windowHeight="11040" tabRatio="500" xr2:uid="{00000000-000D-0000-FFFF-FFFF00000000}"/>
  </bookViews>
  <sheets>
    <sheet name="Investment Allocation Quote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6" i="1" l="1"/>
  <c r="E16" i="1" s="1"/>
  <c r="F16" i="1" s="1"/>
  <c r="G16" i="1" s="1"/>
  <c r="C15" i="1"/>
  <c r="E15" i="1" s="1"/>
  <c r="F15" i="1" s="1"/>
  <c r="G15" i="1" s="1"/>
  <c r="C14" i="1"/>
  <c r="E14" i="1" s="1"/>
  <c r="F14" i="1" s="1"/>
  <c r="G14" i="1" s="1"/>
  <c r="C13" i="1"/>
  <c r="E13" i="1" s="1"/>
  <c r="F13" i="1" s="1"/>
  <c r="G13" i="1" s="1"/>
  <c r="C12" i="1"/>
  <c r="E12" i="1" s="1"/>
  <c r="F12" i="1" s="1"/>
  <c r="G12" i="1" s="1"/>
  <c r="C11" i="1"/>
  <c r="C17" i="1" l="1"/>
  <c r="E11" i="1"/>
  <c r="F11" i="1" s="1"/>
  <c r="G11" i="1" s="1"/>
  <c r="F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5" authorId="0" shapeId="0" xr:uid="{00000000-0006-0000-00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Please put client full Name</t>
        </r>
      </text>
    </comment>
    <comment ref="B9" authorId="0" shapeId="0" xr:uid="{00000000-0006-0000-00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Please put Investment Amount</t>
        </r>
      </text>
    </comment>
    <comment ref="D10" authorId="0" shapeId="0" xr:uid="{00000000-0006-0000-00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Client Price is 2% Inclusive of Partner Margin by default. Any change in Partner margin % required Mr. Gaurav Tiwari exceptional approval on unlisted email</t>
        </r>
      </text>
    </comment>
    <comment ref="F10" authorId="0" shapeId="0" xr:uid="{00000000-0006-0000-00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Don't Change Qty Manually</t>
        </r>
      </text>
    </comment>
  </commentList>
</comments>
</file>

<file path=xl/sharedStrings.xml><?xml version="1.0" encoding="utf-8"?>
<sst xmlns="http://schemas.openxmlformats.org/spreadsheetml/2006/main" count="32" uniqueCount="32">
  <si>
    <t xml:space="preserve">            Unlisted Equity Investment Sample Allocation</t>
  </si>
  <si>
    <t>Date</t>
  </si>
  <si>
    <t>Important Note - Once an unlisted allocation deal is confirmed, it must be booked on the Punching Portal on the same day. Requests for booking on the next day on last day price will not be entertained, as unlisted share prices are subject to market fluctuations. If the required shares are not available on the Punching Portal, an email must be sent to the Unlisted Desk immediately to block the Qty and Price offline.</t>
  </si>
  <si>
    <t>Client Name</t>
  </si>
  <si>
    <t xml:space="preserve"> Client PAN</t>
  </si>
  <si>
    <t xml:space="preserve">BD Name </t>
  </si>
  <si>
    <t xml:space="preserve">Partner Name and Code </t>
  </si>
  <si>
    <t>Investment Amount</t>
  </si>
  <si>
    <t>ISIN</t>
  </si>
  <si>
    <t>Company</t>
  </si>
  <si>
    <t>Weight %</t>
  </si>
  <si>
    <t>Client Price as 
on 31-08-2026</t>
  </si>
  <si>
    <t>Amount</t>
  </si>
  <si>
    <t>Qty</t>
  </si>
  <si>
    <t>Consideration Amount</t>
  </si>
  <si>
    <t>Include NSE? (Y/N)</t>
  </si>
  <si>
    <t>INE721I01024</t>
  </si>
  <si>
    <t>National Stock Exchange of India Ltd</t>
  </si>
  <si>
    <t>Yes</t>
  </si>
  <si>
    <t>INE0FGC01012</t>
  </si>
  <si>
    <t>Parag Parikh AMC</t>
  </si>
  <si>
    <t>INE732W01014</t>
  </si>
  <si>
    <t>Incred Holdings</t>
  </si>
  <si>
    <t>INE155K01013</t>
  </si>
  <si>
    <t>Orbis Financials</t>
  </si>
  <si>
    <t>INE561T01021</t>
  </si>
  <si>
    <t>Oravel Stays (OYO)</t>
  </si>
  <si>
    <t>INE0S7401019</t>
  </si>
  <si>
    <t>Goodluck Defence And Aerospace</t>
  </si>
  <si>
    <t>Total Weightage  %</t>
  </si>
  <si>
    <t>Total Consideration Amount</t>
  </si>
  <si>
    <t>Disclaimer:- Investments in financial products, including unlisted securities, are subject to market risks, including volatility, limited liquidity,and the risk of capital loss. Unlisted securities are not traded on recognized stock exchanges and may involve additional risks. Investors are advised to carefully read all relevant documents and assess their investment objectives and risk appetite before investing. This calculation has been shared solely upon the specific request of the investor based on mutually agreed pricing and is for informational purposes only. It does not constitute an offer, solicitation, investment advice, research analysis, or a research recommendation under the Securities and Exchange Board of India (Research Analysts) Regulations,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</si>
</sst>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quot;, &quot;mmmm\ dd&quot;, &quot;yyyy"/>
    <numFmt numFmtId="165" formatCode="&quot;₹ &quot;#,##0"/>
  </numFmts>
  <fonts count="16">
    <font>
      <sz val="11"/>
      <name val="Calibri"/>
      <charset val="1"/>
    </font>
    <font>
      <b/>
      <sz val="24"/>
      <color rgb="FFFFFFFF"/>
      <name val="Cambria"/>
      <family val="1"/>
      <charset val="1"/>
    </font>
    <font>
      <b/>
      <sz val="16"/>
      <name val="Cambria"/>
      <family val="1"/>
      <charset val="1"/>
    </font>
    <font>
      <sz val="15"/>
      <color rgb="FF000000"/>
      <name val="Cambria"/>
      <family val="1"/>
      <charset val="1"/>
    </font>
    <font>
      <sz val="16"/>
      <name val="Cambria"/>
      <family val="1"/>
      <charset val="1"/>
    </font>
    <font>
      <b/>
      <sz val="16"/>
      <color rgb="FFFFFFFF"/>
      <name val="Cambria"/>
      <family val="1"/>
      <charset val="1"/>
    </font>
    <font>
      <b/>
      <sz val="18"/>
      <name val="Cambria"/>
      <family val="1"/>
      <charset val="1"/>
    </font>
    <font>
      <sz val="18"/>
      <name val="Cambria"/>
      <family val="1"/>
      <charset val="1"/>
    </font>
    <font>
      <b/>
      <sz val="22"/>
      <color rgb="FF0000FF"/>
      <name val="Cambria"/>
      <family val="1"/>
      <charset val="1"/>
    </font>
    <font>
      <sz val="16"/>
      <color rgb="FF0000FF"/>
      <name val="Cambria"/>
      <family val="1"/>
      <charset val="1"/>
    </font>
    <font>
      <sz val="16"/>
      <color rgb="FF71717A"/>
      <name val="Cambria"/>
      <family val="1"/>
      <charset val="1"/>
    </font>
    <font>
      <b/>
      <sz val="20"/>
      <color rgb="FFFFFFFF"/>
      <name val="Cambria"/>
      <family val="1"/>
      <charset val="1"/>
    </font>
    <font>
      <b/>
      <sz val="28"/>
      <name val="Cambria"/>
      <family val="1"/>
      <charset val="1"/>
    </font>
    <font>
      <b/>
      <sz val="14"/>
      <color rgb="FF000000"/>
      <name val="Calibri"/>
      <family val="2"/>
      <charset val="1"/>
    </font>
    <font>
      <sz val="10"/>
      <name val="Arial"/>
      <family val="2"/>
    </font>
    <font>
      <sz val="15"/>
      <color rgb="FF000000"/>
      <name val="Cambria"/>
      <family val="1"/>
    </font>
  </fonts>
  <fills count="9">
    <fill>
      <patternFill patternType="none"/>
    </fill>
    <fill>
      <patternFill patternType="gray125"/>
    </fill>
    <fill>
      <patternFill patternType="solid">
        <fgColor rgb="FF18181B"/>
        <bgColor rgb="FF000000"/>
      </patternFill>
    </fill>
    <fill>
      <patternFill patternType="solid">
        <fgColor theme="4" tint="0.59978026673177287"/>
        <bgColor rgb="FFC0C0C0"/>
      </patternFill>
    </fill>
    <fill>
      <patternFill patternType="solid">
        <fgColor rgb="FFFFFF00"/>
        <bgColor rgb="FFFFFF00"/>
      </patternFill>
    </fill>
    <fill>
      <patternFill patternType="solid">
        <fgColor theme="9" tint="0.39988402966399123"/>
        <bgColor rgb="FFC0C0C0"/>
      </patternFill>
    </fill>
    <fill>
      <patternFill patternType="solid">
        <fgColor rgb="FFFFFFFF"/>
        <bgColor rgb="FFF4F4F5"/>
      </patternFill>
    </fill>
    <fill>
      <patternFill patternType="solid">
        <fgColor rgb="FFF4F4F5"/>
        <bgColor rgb="FFFFFFFF"/>
      </patternFill>
    </fill>
    <fill>
      <patternFill patternType="solid">
        <fgColor rgb="FFE4E4E7"/>
        <bgColor rgb="FFF4F4F5"/>
      </patternFill>
    </fill>
  </fills>
  <borders count="17">
    <border>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diagonal/>
    </border>
    <border>
      <left style="thin">
        <color auto="1"/>
      </left>
      <right/>
      <top style="thin">
        <color auto="1"/>
      </top>
      <bottom/>
      <diagonal/>
    </border>
    <border>
      <left style="medium">
        <color auto="1"/>
      </left>
      <right style="medium">
        <color auto="1"/>
      </right>
      <top/>
      <bottom style="medium">
        <color auto="1"/>
      </bottom>
      <diagonal/>
    </border>
  </borders>
  <cellStyleXfs count="1">
    <xf numFmtId="0" fontId="0" fillId="0" borderId="0"/>
  </cellStyleXfs>
  <cellXfs count="42">
    <xf numFmtId="0" fontId="0" fillId="0" borderId="0" xfId="0"/>
    <xf numFmtId="9" fontId="4" fillId="7" borderId="5" xfId="0" applyNumberFormat="1" applyFont="1" applyFill="1" applyBorder="1" applyAlignment="1">
      <alignment horizontal="center" vertical="center"/>
    </xf>
    <xf numFmtId="0" fontId="2" fillId="3" borderId="2" xfId="0" applyFont="1" applyFill="1" applyBorder="1" applyAlignment="1">
      <alignment horizontal="center"/>
    </xf>
    <xf numFmtId="164" fontId="2" fillId="3" borderId="3" xfId="0" applyNumberFormat="1" applyFont="1" applyFill="1" applyBorder="1" applyAlignment="1">
      <alignment horizontal="center"/>
    </xf>
    <xf numFmtId="0" fontId="2" fillId="0" borderId="2" xfId="0" applyFont="1" applyBorder="1" applyAlignment="1">
      <alignment horizontal="center"/>
    </xf>
    <xf numFmtId="0" fontId="4" fillId="0" borderId="3" xfId="0" applyFont="1" applyBorder="1" applyAlignment="1">
      <alignment horizontal="center"/>
    </xf>
    <xf numFmtId="3" fontId="4" fillId="0" borderId="3" xfId="0" applyNumberFormat="1" applyFont="1" applyBorder="1" applyAlignment="1">
      <alignment horizont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2" fillId="4"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9" fontId="6" fillId="5" borderId="5" xfId="0" applyNumberFormat="1" applyFont="1" applyFill="1" applyBorder="1" applyAlignment="1">
      <alignment horizontal="center" vertical="center"/>
    </xf>
    <xf numFmtId="165" fontId="3" fillId="6" borderId="5" xfId="0" applyNumberFormat="1" applyFont="1" applyFill="1" applyBorder="1" applyAlignment="1">
      <alignment horizontal="center" vertical="top" wrapText="1"/>
    </xf>
    <xf numFmtId="3" fontId="7" fillId="0" borderId="5" xfId="0" applyNumberFormat="1" applyFont="1" applyBorder="1" applyAlignment="1">
      <alignment horizontal="center" vertical="center"/>
    </xf>
    <xf numFmtId="0" fontId="7" fillId="7" borderId="5" xfId="0" applyFont="1" applyFill="1" applyBorder="1" applyAlignment="1">
      <alignment horizontal="center" vertical="center"/>
    </xf>
    <xf numFmtId="3" fontId="7" fillId="7" borderId="9" xfId="0" applyNumberFormat="1" applyFont="1" applyFill="1" applyBorder="1" applyAlignment="1">
      <alignment horizontal="center" vertical="center"/>
    </xf>
    <xf numFmtId="9" fontId="9" fillId="7" borderId="10" xfId="0" applyNumberFormat="1" applyFont="1" applyFill="1" applyBorder="1" applyAlignment="1">
      <alignment horizontal="center" vertical="center"/>
    </xf>
    <xf numFmtId="0" fontId="4" fillId="7" borderId="2" xfId="0" applyFont="1" applyFill="1" applyBorder="1" applyAlignment="1">
      <alignment horizontal="center"/>
    </xf>
    <xf numFmtId="0" fontId="4" fillId="0" borderId="5" xfId="0" applyFont="1" applyBorder="1" applyAlignment="1">
      <alignment horizontal="center"/>
    </xf>
    <xf numFmtId="3" fontId="4" fillId="0" borderId="5" xfId="0" applyNumberFormat="1" applyFont="1" applyBorder="1" applyAlignment="1">
      <alignment horizontal="center"/>
    </xf>
    <xf numFmtId="3" fontId="4" fillId="0" borderId="9" xfId="0" applyNumberFormat="1" applyFont="1" applyBorder="1" applyAlignment="1">
      <alignment horizontal="center"/>
    </xf>
    <xf numFmtId="9" fontId="10" fillId="8" borderId="10" xfId="0" applyNumberFormat="1" applyFont="1" applyFill="1" applyBorder="1" applyAlignment="1">
      <alignment horizontal="center" vertical="center"/>
    </xf>
    <xf numFmtId="0" fontId="4" fillId="0" borderId="2" xfId="0" applyFont="1" applyBorder="1" applyAlignment="1">
      <alignment horizontal="center"/>
    </xf>
    <xf numFmtId="0" fontId="4" fillId="7" borderId="5" xfId="0" applyFont="1" applyFill="1" applyBorder="1" applyAlignment="1">
      <alignment horizontal="center"/>
    </xf>
    <xf numFmtId="3" fontId="4" fillId="7" borderId="9" xfId="0" applyNumberFormat="1" applyFont="1" applyFill="1" applyBorder="1" applyAlignment="1">
      <alignment horizontal="center"/>
    </xf>
    <xf numFmtId="0" fontId="4" fillId="7" borderId="12" xfId="0" applyFont="1" applyFill="1" applyBorder="1" applyAlignment="1">
      <alignment horizontal="center"/>
    </xf>
    <xf numFmtId="3" fontId="4" fillId="7" borderId="13" xfId="0" applyNumberFormat="1" applyFont="1" applyFill="1" applyBorder="1" applyAlignment="1">
      <alignment horizontal="center"/>
    </xf>
    <xf numFmtId="165" fontId="15" fillId="6" borderId="5" xfId="0" applyNumberFormat="1" applyFont="1" applyFill="1" applyBorder="1" applyAlignment="1">
      <alignment horizontal="center" vertical="top" wrapText="1"/>
    </xf>
    <xf numFmtId="0" fontId="13" fillId="0" borderId="16" xfId="0" applyFont="1" applyBorder="1" applyAlignment="1">
      <alignment horizontal="left" vertical="top" wrapText="1"/>
    </xf>
    <xf numFmtId="0" fontId="1" fillId="2" borderId="1" xfId="0" applyFont="1" applyFill="1" applyBorder="1" applyAlignment="1">
      <alignment horizontal="center" vertical="center"/>
    </xf>
    <xf numFmtId="0" fontId="3" fillId="0" borderId="4" xfId="0" applyFont="1" applyBorder="1" applyAlignment="1">
      <alignment horizontal="left" vertical="top" wrapText="1"/>
    </xf>
    <xf numFmtId="0" fontId="8" fillId="7" borderId="4" xfId="0" applyFont="1" applyFill="1" applyBorder="1" applyAlignment="1">
      <alignment horizontal="center" vertical="center"/>
    </xf>
    <xf numFmtId="0" fontId="4" fillId="0" borderId="11" xfId="0" applyFont="1" applyBorder="1" applyAlignment="1">
      <alignment horizontal="left" vertical="top"/>
    </xf>
    <xf numFmtId="0" fontId="11" fillId="2" borderId="14" xfId="0" applyFont="1" applyFill="1" applyBorder="1" applyAlignment="1">
      <alignment horizontal="center" vertical="center"/>
    </xf>
    <xf numFmtId="9" fontId="4" fillId="7" borderId="5" xfId="0" applyNumberFormat="1" applyFont="1" applyFill="1" applyBorder="1" applyAlignment="1">
      <alignment horizontal="center" vertical="center"/>
    </xf>
    <xf numFmtId="0" fontId="11" fillId="2" borderId="15" xfId="0" applyFont="1" applyFill="1" applyBorder="1" applyAlignment="1">
      <alignment horizontal="center" vertical="center"/>
    </xf>
    <xf numFmtId="3" fontId="12" fillId="0" borderId="4" xfId="0" applyNumberFormat="1" applyFont="1" applyBorder="1" applyAlignment="1">
      <alignment horizontal="center" vertic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1717A"/>
      <rgbColor rgb="FF9999FF"/>
      <rgbColor rgb="FF993366"/>
      <rgbColor rgb="FFF4F4F5"/>
      <rgbColor rgb="FFE4E4E7"/>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18181B"/>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abSelected="1" zoomScale="70" zoomScaleNormal="70" workbookViewId="0">
      <selection activeCell="B4" sqref="B4"/>
    </sheetView>
  </sheetViews>
  <sheetFormatPr defaultColWidth="14.42578125" defaultRowHeight="15"/>
  <cols>
    <col min="1" max="1" width="38.42578125" customWidth="1"/>
    <col min="2" max="2" width="62.140625" customWidth="1"/>
    <col min="3" max="3" width="19.85546875" customWidth="1"/>
    <col min="4" max="4" width="42.7109375" customWidth="1"/>
    <col min="5" max="5" width="14.28515625" customWidth="1"/>
    <col min="6" max="6" width="14.5703125" customWidth="1"/>
    <col min="7" max="7" width="34.85546875" customWidth="1"/>
    <col min="8" max="8" width="29.28515625" customWidth="1"/>
    <col min="9" max="9" width="7.42578125" hidden="1" customWidth="1"/>
    <col min="10" max="10" width="16.7109375" customWidth="1"/>
    <col min="11" max="11" width="12" customWidth="1"/>
    <col min="12" max="12" width="10.42578125" customWidth="1"/>
    <col min="13" max="13" width="16.7109375" customWidth="1"/>
    <col min="15" max="15" width="23.140625" customWidth="1"/>
  </cols>
  <sheetData>
    <row r="1" spans="1:9" ht="15" customHeight="1">
      <c r="A1" s="33" t="s">
        <v>0</v>
      </c>
      <c r="B1" s="33"/>
      <c r="C1" s="33"/>
      <c r="D1" s="33"/>
      <c r="E1" s="33"/>
      <c r="F1" s="33"/>
      <c r="G1" s="33"/>
      <c r="H1" s="33"/>
    </row>
    <row r="2" spans="1:9" ht="15" customHeight="1">
      <c r="A2" s="33"/>
      <c r="B2" s="33"/>
      <c r="C2" s="33"/>
      <c r="D2" s="33"/>
      <c r="E2" s="33"/>
      <c r="F2" s="33"/>
      <c r="G2" s="33"/>
      <c r="H2" s="33"/>
    </row>
    <row r="3" spans="1:9" ht="15" customHeight="1">
      <c r="A3" s="33"/>
      <c r="B3" s="33"/>
      <c r="C3" s="33"/>
      <c r="D3" s="33"/>
      <c r="E3" s="33"/>
      <c r="F3" s="33"/>
      <c r="G3" s="33"/>
      <c r="H3" s="33"/>
    </row>
    <row r="4" spans="1:9" ht="20.25" customHeight="1">
      <c r="A4" s="2" t="s">
        <v>1</v>
      </c>
      <c r="B4" s="3">
        <v>46265</v>
      </c>
      <c r="C4" s="34" t="s">
        <v>2</v>
      </c>
      <c r="D4" s="34"/>
      <c r="E4" s="34"/>
      <c r="F4" s="34"/>
      <c r="G4" s="34"/>
      <c r="H4" s="34"/>
    </row>
    <row r="5" spans="1:9" ht="20.25" customHeight="1">
      <c r="A5" s="4" t="s">
        <v>3</v>
      </c>
      <c r="B5" s="5"/>
      <c r="C5" s="34"/>
      <c r="D5" s="34"/>
      <c r="E5" s="34"/>
      <c r="F5" s="34"/>
      <c r="G5" s="34"/>
      <c r="H5" s="34"/>
    </row>
    <row r="6" spans="1:9" ht="20.25" customHeight="1">
      <c r="A6" s="4" t="s">
        <v>4</v>
      </c>
      <c r="B6" s="6"/>
      <c r="C6" s="34"/>
      <c r="D6" s="34"/>
      <c r="E6" s="34"/>
      <c r="F6" s="34"/>
      <c r="G6" s="34"/>
      <c r="H6" s="34"/>
    </row>
    <row r="7" spans="1:9" ht="20.25" customHeight="1">
      <c r="A7" s="4" t="s">
        <v>5</v>
      </c>
      <c r="B7" s="6"/>
      <c r="C7" s="34"/>
      <c r="D7" s="34"/>
      <c r="E7" s="34"/>
      <c r="F7" s="34"/>
      <c r="G7" s="34"/>
      <c r="H7" s="34"/>
    </row>
    <row r="8" spans="1:9" ht="20.25" customHeight="1">
      <c r="A8" s="4" t="s">
        <v>6</v>
      </c>
      <c r="B8" s="6"/>
      <c r="C8" s="34"/>
      <c r="D8" s="34"/>
      <c r="E8" s="34"/>
      <c r="F8" s="34"/>
      <c r="G8" s="34"/>
      <c r="H8" s="34"/>
    </row>
    <row r="9" spans="1:9" ht="20.25" customHeight="1">
      <c r="A9" s="4" t="s">
        <v>7</v>
      </c>
      <c r="B9" s="6">
        <v>500000</v>
      </c>
      <c r="C9" s="34"/>
      <c r="D9" s="34"/>
      <c r="E9" s="34"/>
      <c r="F9" s="34"/>
      <c r="G9" s="34"/>
      <c r="H9" s="34"/>
    </row>
    <row r="10" spans="1:9" ht="41.25" customHeight="1">
      <c r="A10" s="7" t="s">
        <v>8</v>
      </c>
      <c r="B10" s="8" t="s">
        <v>9</v>
      </c>
      <c r="C10" s="9" t="s">
        <v>10</v>
      </c>
      <c r="D10" s="10" t="s">
        <v>11</v>
      </c>
      <c r="E10" s="9" t="s">
        <v>12</v>
      </c>
      <c r="F10" s="9" t="s">
        <v>13</v>
      </c>
      <c r="G10" s="11" t="s">
        <v>14</v>
      </c>
      <c r="H10" s="12" t="s">
        <v>15</v>
      </c>
    </row>
    <row r="11" spans="1:9" ht="20.25" customHeight="1">
      <c r="A11" s="13" t="s">
        <v>16</v>
      </c>
      <c r="B11" s="14" t="s">
        <v>17</v>
      </c>
      <c r="C11" s="15">
        <f>IF(H11="No",0,I11)</f>
        <v>0.25</v>
      </c>
      <c r="D11" s="31">
        <v>2025</v>
      </c>
      <c r="E11" s="17">
        <f>B9*C11</f>
        <v>125000</v>
      </c>
      <c r="F11" s="18">
        <f t="shared" ref="F11:F16" si="0">ROUND(E11/D11,0)</f>
        <v>62</v>
      </c>
      <c r="G11" s="19">
        <f t="shared" ref="G11:G16" si="1">F11*D11</f>
        <v>125550</v>
      </c>
      <c r="H11" s="35" t="s">
        <v>18</v>
      </c>
      <c r="I11" s="20">
        <v>0.25</v>
      </c>
    </row>
    <row r="12" spans="1:9" ht="20.25" customHeight="1">
      <c r="A12" s="21" t="s">
        <v>19</v>
      </c>
      <c r="B12" s="22" t="s">
        <v>20</v>
      </c>
      <c r="C12" s="1">
        <f>I12+IF($H$11="No",$I$11/5,0)</f>
        <v>0.2</v>
      </c>
      <c r="D12" s="16">
        <v>20900</v>
      </c>
      <c r="E12" s="23">
        <f>B9*C12</f>
        <v>100000</v>
      </c>
      <c r="F12" s="22">
        <f t="shared" si="0"/>
        <v>5</v>
      </c>
      <c r="G12" s="24">
        <f t="shared" si="1"/>
        <v>104500</v>
      </c>
      <c r="H12" s="35"/>
      <c r="I12" s="25">
        <v>0.2</v>
      </c>
    </row>
    <row r="13" spans="1:9" ht="20.25" customHeight="1">
      <c r="A13" s="26" t="s">
        <v>21</v>
      </c>
      <c r="B13" s="22" t="s">
        <v>22</v>
      </c>
      <c r="C13" s="1">
        <f>I13+IF($H$11="No",$I$11/5,0)</f>
        <v>0.2</v>
      </c>
      <c r="D13" s="16">
        <v>160</v>
      </c>
      <c r="E13" s="23">
        <f>C13*B9</f>
        <v>100000</v>
      </c>
      <c r="F13" s="27">
        <f t="shared" si="0"/>
        <v>625</v>
      </c>
      <c r="G13" s="28">
        <f t="shared" si="1"/>
        <v>100000</v>
      </c>
      <c r="H13" s="36"/>
      <c r="I13" s="25">
        <v>0.2</v>
      </c>
    </row>
    <row r="14" spans="1:9" ht="20.25" customHeight="1">
      <c r="A14" s="26" t="s">
        <v>23</v>
      </c>
      <c r="B14" s="22" t="s">
        <v>24</v>
      </c>
      <c r="C14" s="1">
        <f>I14+IF($H$11="No",$I$11/5,0)</f>
        <v>0.15</v>
      </c>
      <c r="D14" s="16">
        <v>357</v>
      </c>
      <c r="E14" s="23">
        <f>B9*C14</f>
        <v>75000</v>
      </c>
      <c r="F14" s="22">
        <f t="shared" si="0"/>
        <v>210</v>
      </c>
      <c r="G14" s="24">
        <f t="shared" si="1"/>
        <v>74970</v>
      </c>
      <c r="H14" s="36"/>
      <c r="I14" s="25">
        <v>0.15</v>
      </c>
    </row>
    <row r="15" spans="1:9" ht="20.25" customHeight="1">
      <c r="A15" s="21" t="s">
        <v>25</v>
      </c>
      <c r="B15" s="27" t="s">
        <v>26</v>
      </c>
      <c r="C15" s="1">
        <f>I15+IF($H$11="No",$I$11/5,0)</f>
        <v>0.1</v>
      </c>
      <c r="D15" s="16">
        <v>24</v>
      </c>
      <c r="E15" s="23">
        <f>C15*B9</f>
        <v>50000</v>
      </c>
      <c r="F15" s="27">
        <f t="shared" si="0"/>
        <v>2083</v>
      </c>
      <c r="G15" s="28">
        <f t="shared" si="1"/>
        <v>49992</v>
      </c>
      <c r="H15" s="36"/>
      <c r="I15" s="25">
        <v>0.1</v>
      </c>
    </row>
    <row r="16" spans="1:9" ht="21" customHeight="1">
      <c r="A16" s="21" t="s">
        <v>27</v>
      </c>
      <c r="B16" s="27" t="s">
        <v>28</v>
      </c>
      <c r="C16" s="1">
        <f>I16+IF($H$11="No",$I$11/5,0)</f>
        <v>0.1</v>
      </c>
      <c r="D16" s="16">
        <v>467</v>
      </c>
      <c r="E16" s="23">
        <f>B9*C16</f>
        <v>50000</v>
      </c>
      <c r="F16" s="29">
        <f t="shared" si="0"/>
        <v>107</v>
      </c>
      <c r="G16" s="30">
        <f t="shared" si="1"/>
        <v>49969</v>
      </c>
      <c r="H16" s="36"/>
      <c r="I16" s="25">
        <v>0.1</v>
      </c>
    </row>
    <row r="17" spans="1:8" ht="22.5" customHeight="1">
      <c r="A17" s="37" t="s">
        <v>29</v>
      </c>
      <c r="B17" s="37"/>
      <c r="C17" s="38">
        <f>SUM(C11:C16)</f>
        <v>1</v>
      </c>
      <c r="D17" s="39" t="s">
        <v>30</v>
      </c>
      <c r="E17" s="39"/>
      <c r="F17" s="40">
        <f>SUM(G11:G16)</f>
        <v>504981</v>
      </c>
      <c r="G17" s="40"/>
      <c r="H17" s="41"/>
    </row>
    <row r="18" spans="1:8" ht="22.5" customHeight="1">
      <c r="A18" s="37"/>
      <c r="B18" s="37"/>
      <c r="C18" s="38"/>
      <c r="D18" s="39"/>
      <c r="E18" s="39"/>
      <c r="F18" s="40"/>
      <c r="G18" s="40"/>
      <c r="H18" s="41"/>
    </row>
    <row r="19" spans="1:8" ht="15" customHeight="1">
      <c r="A19" s="32" t="s">
        <v>31</v>
      </c>
      <c r="B19" s="32"/>
      <c r="C19" s="32"/>
      <c r="D19" s="32"/>
      <c r="E19" s="32"/>
      <c r="F19" s="32"/>
      <c r="G19" s="32"/>
      <c r="H19" s="32"/>
    </row>
    <row r="20" spans="1:8" ht="15" customHeight="1">
      <c r="A20" s="32"/>
      <c r="B20" s="32"/>
      <c r="C20" s="32"/>
      <c r="D20" s="32"/>
      <c r="E20" s="32"/>
      <c r="F20" s="32"/>
      <c r="G20" s="32"/>
      <c r="H20" s="32"/>
    </row>
    <row r="21" spans="1:8" ht="15" customHeight="1">
      <c r="A21" s="32"/>
      <c r="B21" s="32"/>
      <c r="C21" s="32"/>
      <c r="D21" s="32"/>
      <c r="E21" s="32"/>
      <c r="F21" s="32"/>
      <c r="G21" s="32"/>
      <c r="H21" s="32"/>
    </row>
    <row r="22" spans="1:8" ht="15" customHeight="1">
      <c r="A22" s="32"/>
      <c r="B22" s="32"/>
      <c r="C22" s="32"/>
      <c r="D22" s="32"/>
      <c r="E22" s="32"/>
      <c r="F22" s="32"/>
      <c r="G22" s="32"/>
      <c r="H22" s="32"/>
    </row>
    <row r="23" spans="1:8" ht="15" customHeight="1">
      <c r="A23" s="32"/>
      <c r="B23" s="32"/>
      <c r="C23" s="32"/>
      <c r="D23" s="32"/>
      <c r="E23" s="32"/>
      <c r="F23" s="32"/>
      <c r="G23" s="32"/>
      <c r="H23" s="32"/>
    </row>
    <row r="24" spans="1:8" ht="15" customHeight="1">
      <c r="A24" s="32"/>
      <c r="B24" s="32"/>
      <c r="C24" s="32"/>
      <c r="D24" s="32"/>
      <c r="E24" s="32"/>
      <c r="F24" s="32"/>
      <c r="G24" s="32"/>
      <c r="H24" s="32"/>
    </row>
    <row r="25" spans="1:8" ht="30.75" customHeight="1">
      <c r="A25" s="32"/>
      <c r="B25" s="32"/>
      <c r="C25" s="32"/>
      <c r="D25" s="32"/>
      <c r="E25" s="32"/>
      <c r="F25" s="32"/>
      <c r="G25" s="32"/>
      <c r="H25" s="32"/>
    </row>
    <row r="26" spans="1:8" ht="20.25" customHeight="1"/>
    <row r="27" spans="1:8" ht="20.25" customHeight="1"/>
    <row r="28" spans="1:8" ht="20.25" customHeight="1"/>
    <row r="29" spans="1:8" ht="15.75" customHeight="1"/>
    <row r="30" spans="1:8" ht="15.75" customHeight="1"/>
    <row r="31" spans="1:8" ht="15.75" customHeight="1"/>
    <row r="32" spans="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sheetData>
  <mergeCells count="10">
    <mergeCell ref="A19:H25"/>
    <mergeCell ref="A1:H3"/>
    <mergeCell ref="C4:H9"/>
    <mergeCell ref="H11:H12"/>
    <mergeCell ref="H13:H16"/>
    <mergeCell ref="A17:B18"/>
    <mergeCell ref="C17:C18"/>
    <mergeCell ref="D17:E18"/>
    <mergeCell ref="F17:G18"/>
    <mergeCell ref="H17:H18"/>
  </mergeCells>
  <dataValidations count="1">
    <dataValidation type="list" errorTitle="Invalid entry" error="Please select Yes or No" promptTitle="Include NSE?" prompt="Select Yes to include NSE, No to exclude it" sqref="H11" xr:uid="{00000000-0002-0000-0000-000000000000}">
      <formula1>"Yes,No"</formula1>
      <formula2>0</formula2>
    </dataValidation>
  </dataValidations>
  <pageMargins left="0.7" right="0.7" top="0.75" bottom="0.75" header="0.511811023622047" footer="0.511811023622047"/>
  <pageSetup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Ariz Moin</dc:creator>
  <cp:keywords/>
  <dc:description/>
  <cp:lastModifiedBy/>
  <cp:revision>0</cp:revision>
  <dcterms:created xsi:type="dcterms:W3CDTF">2026-07-06T05:32:55Z</dcterms:created>
  <dcterms:modified xsi:type="dcterms:W3CDTF">2026-08-31T05:19:34Z</dcterms:modified>
  <cp:category/>
  <cp:contentStatus/>
</cp:coreProperties>
</file>