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sanja\Downloads\"/>
    </mc:Choice>
  </mc:AlternateContent>
  <xr:revisionPtr revIDLastSave="0" documentId="13_ncr:1_{F4787B3B-3DF0-4B47-865A-DFBC3A3C335A}" xr6:coauthVersionLast="47" xr6:coauthVersionMax="47" xr10:uidLastSave="{00000000-0000-0000-0000-000000000000}"/>
  <bookViews>
    <workbookView xWindow="-108" yWindow="-108" windowWidth="23256" windowHeight="12456" tabRatio="500" xr2:uid="{00000000-000D-0000-FFFF-FFFF00000000}"/>
  </bookViews>
  <sheets>
    <sheet name="Retirement Goal Planner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3" i="1" l="1"/>
  <c r="G32" i="1"/>
  <c r="G31" i="1"/>
  <c r="G30" i="1"/>
  <c r="G29" i="1"/>
  <c r="G37" i="1" s="1"/>
  <c r="F14" i="1"/>
  <c r="F13" i="1"/>
  <c r="F18" i="1" s="1"/>
  <c r="G39" i="1" s="1"/>
  <c r="F12" i="1"/>
  <c r="F7" i="1"/>
</calcChain>
</file>

<file path=xl/sharedStrings.xml><?xml version="1.0" encoding="utf-8"?>
<sst xmlns="http://schemas.openxmlformats.org/spreadsheetml/2006/main" count="36" uniqueCount="36">
  <si>
    <t>FINANCIAL GOAL PLANNER — RETIREMENT CORPUS WITH VARIABLE ASSET ALLOCATION</t>
  </si>
  <si>
    <t>Enter your numbers only in the YELLOW cells (blue text). Every other cell recalculates automatically.</t>
  </si>
  <si>
    <t>1.  Retirement Expense Estimation &amp; Corpus Required</t>
  </si>
  <si>
    <t>Current monthly expenses that will persist in retirement (₹)</t>
  </si>
  <si>
    <t>Annual expenses that will persist in retirement (₹)</t>
  </si>
  <si>
    <t>Total average monthly expenses (annual / 12)</t>
  </si>
  <si>
    <t>Inflation before retirement (%)</t>
  </si>
  <si>
    <t>Current age (years)</t>
  </si>
  <si>
    <t>Age you wish to retire (years)</t>
  </si>
  <si>
    <t>No. of years you expect to live (life expectancy, age)</t>
  </si>
  <si>
    <t>Years to retirement</t>
  </si>
  <si>
    <t>Monthly expenses in first year of retirement</t>
  </si>
  <si>
    <t>Years in retirement</t>
  </si>
  <si>
    <t>Inflation during retirement (%)</t>
  </si>
  <si>
    <t>Post-tax average return from retirement corpus (%)</t>
  </si>
  <si>
    <t>Note: keep this at a conservative/low number — it is the return earned on the corpus AFTER you retire.</t>
  </si>
  <si>
    <t>TOTAL CORPUS REQUIRED AT RETIREMENT</t>
  </si>
  <si>
    <t>2.  Post-Tax Return Assumptions (for current &amp; future investments)</t>
  </si>
  <si>
    <t>Post-tax return expected from equity investments (%)</t>
  </si>
  <si>
    <t>Post-tax return expected from current taxable fixed income (%)</t>
  </si>
  <si>
    <t>Note: FD, debt fund, etc.</t>
  </si>
  <si>
    <t>Rate of return expected from current tax-free fixed income (%)</t>
  </si>
  <si>
    <t>Note: EPF + PPF + LIC</t>
  </si>
  <si>
    <t>3.  Present Value of Investments  →  Future Value at Retirement</t>
  </si>
  <si>
    <t>Particulars</t>
  </si>
  <si>
    <t>Present Value (₹)</t>
  </si>
  <si>
    <t>Future Value at Retirement (₹)</t>
  </si>
  <si>
    <t>Value of current equity investments</t>
  </si>
  <si>
    <t>Value of current taxable fixed income investments</t>
  </si>
  <si>
    <t>Value of current tax-free fixed income investments</t>
  </si>
  <si>
    <t>Lump sum benefits expected at retirement (gratuity, etc.)</t>
  </si>
  <si>
    <t>Current monthly mandatory EPF contribution (employer + employee)</t>
  </si>
  <si>
    <t>Annual increase in this contribution (%)</t>
  </si>
  <si>
    <t>Expected rate of return for EPF / NPS (%)</t>
  </si>
  <si>
    <t>TOTAL FUTURE VALUE OF EXISTING INVESTMENTS</t>
  </si>
  <si>
    <t>NET CORPUS TO BE ACCUMULATED  (Total Corpus Required − Total Future Value of Investments)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</si>
</sst>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₹#,##0.00;[Red]&quot;-₹&quot;#,##0.00"/>
    <numFmt numFmtId="165" formatCode="0.00\%"/>
  </numFmts>
  <fonts count="10" x14ac:knownFonts="1">
    <font>
      <sz val="11"/>
      <color theme="1"/>
      <name val="Calibri"/>
      <family val="2"/>
      <charset val="1"/>
    </font>
    <font>
      <b/>
      <sz val="15"/>
      <color rgb="FFFFFFFF"/>
      <name val="Cambria"/>
      <charset val="1"/>
    </font>
    <font>
      <i/>
      <sz val="10"/>
      <color rgb="FF000000"/>
      <name val="Calibri"/>
      <charset val="1"/>
    </font>
    <font>
      <b/>
      <sz val="11"/>
      <color rgb="FF000000"/>
      <name val="Cambria"/>
      <charset val="1"/>
    </font>
    <font>
      <sz val="11"/>
      <color rgb="FF000000"/>
      <name val="Calibri"/>
      <charset val="1"/>
    </font>
    <font>
      <b/>
      <sz val="11"/>
      <color rgb="FF0000FF"/>
      <name val="Calibri"/>
      <charset val="1"/>
    </font>
    <font>
      <b/>
      <sz val="11"/>
      <color rgb="FF000000"/>
      <name val="Calibri"/>
      <charset val="1"/>
    </font>
    <font>
      <i/>
      <sz val="9"/>
      <color rgb="FF000000"/>
      <name val="Calibri"/>
      <charset val="1"/>
    </font>
    <font>
      <b/>
      <sz val="12"/>
      <color rgb="FF000000"/>
      <name val="Calibri"/>
      <charset val="1"/>
    </font>
    <font>
      <b/>
      <sz val="12"/>
      <color rgb="FFFFFFFF"/>
      <name val="Cambria"/>
      <charset val="1"/>
    </font>
  </fonts>
  <fills count="7">
    <fill>
      <patternFill patternType="none"/>
    </fill>
    <fill>
      <patternFill patternType="gray125"/>
    </fill>
    <fill>
      <patternFill patternType="solid">
        <fgColor rgb="FF70AD47"/>
        <bgColor rgb="FF809B49"/>
      </patternFill>
    </fill>
    <fill>
      <patternFill patternType="solid">
        <fgColor rgb="FFA9D18E"/>
        <bgColor rgb="FFC5D6AC"/>
      </patternFill>
    </fill>
    <fill>
      <patternFill patternType="solid">
        <fgColor rgb="FFFFFF00"/>
        <bgColor rgb="FFFFF200"/>
      </patternFill>
    </fill>
    <fill>
      <patternFill patternType="solid">
        <fgColor rgb="FFD9EAD3"/>
        <bgColor rgb="FFD9D9D9"/>
      </patternFill>
    </fill>
    <fill>
      <patternFill patternType="solid">
        <fgColor rgb="FF92D050"/>
        <bgColor rgb="FF9BBB59"/>
      </patternFill>
    </fill>
  </fills>
  <borders count="4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4" fillId="0" borderId="1" xfId="0" applyFont="1" applyBorder="1" applyAlignment="1">
      <alignment horizontal="center" vertical="center"/>
    </xf>
    <xf numFmtId="164" fontId="5" fillId="4" borderId="1" xfId="0" applyNumberFormat="1" applyFont="1" applyFill="1" applyBorder="1" applyAlignment="1">
      <alignment horizontal="right" vertical="center"/>
    </xf>
    <xf numFmtId="164" fontId="6" fillId="0" borderId="1" xfId="0" applyNumberFormat="1" applyFont="1" applyBorder="1" applyAlignment="1">
      <alignment horizontal="right" vertical="center"/>
    </xf>
    <xf numFmtId="165" fontId="5" fillId="4" borderId="1" xfId="0" applyNumberFormat="1" applyFont="1" applyFill="1" applyBorder="1" applyAlignment="1">
      <alignment horizontal="right" vertical="center"/>
    </xf>
    <xf numFmtId="3" fontId="5" fillId="4" borderId="1" xfId="0" applyNumberFormat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/>
    </xf>
    <xf numFmtId="0" fontId="0" fillId="5" borderId="0" xfId="0" applyFill="1"/>
    <xf numFmtId="0" fontId="8" fillId="6" borderId="1" xfId="0" applyFont="1" applyFill="1" applyBorder="1" applyAlignment="1">
      <alignment horizontal="center" vertical="center"/>
    </xf>
    <xf numFmtId="164" fontId="8" fillId="6" borderId="1" xfId="0" applyNumberFormat="1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/>
    </xf>
    <xf numFmtId="0" fontId="0" fillId="6" borderId="0" xfId="0" applyFill="1"/>
    <xf numFmtId="164" fontId="8" fillId="6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right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0" fontId="0" fillId="0" borderId="3" xfId="0" applyBorder="1"/>
    <xf numFmtId="0" fontId="3" fillId="3" borderId="0" xfId="0" applyFont="1" applyFill="1" applyAlignment="1">
      <alignment horizontal="left" vertical="center" wrapText="1"/>
    </xf>
    <xf numFmtId="0" fontId="0" fillId="0" borderId="0" xfId="0"/>
    <xf numFmtId="0" fontId="7" fillId="5" borderId="0" xfId="0" applyFont="1" applyFill="1" applyAlignment="1">
      <alignment horizontal="left" vertical="center" wrapText="1"/>
    </xf>
    <xf numFmtId="0" fontId="8" fillId="6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8" fillId="6" borderId="0" xfId="0" applyFont="1" applyFill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0AD47"/>
      <rgbColor rgb="FF800080"/>
      <rgbColor rgb="FF4F81BD"/>
      <rgbColor rgb="FFBFBFBF"/>
      <rgbColor rgb="FF808080"/>
      <rgbColor rgb="FF9BBB59"/>
      <rgbColor rgb="FF9F423F"/>
      <rgbColor rgb="FFFFFFCC"/>
      <rgbColor rgb="FFC5D6AC"/>
      <rgbColor rgb="FF660066"/>
      <rgbColor rgb="FFCC7C3A"/>
      <rgbColor rgb="FF0066CC"/>
      <rgbColor rgb="FFD9D9D9"/>
      <rgbColor rgb="FF000080"/>
      <rgbColor rgb="FFFF00FF"/>
      <rgbColor rgb="FFFFF200"/>
      <rgbColor rgb="FF00FFFF"/>
      <rgbColor rgb="FF800080"/>
      <rgbColor rgb="FF800000"/>
      <rgbColor rgb="FF008080"/>
      <rgbColor rgb="FF0000FF"/>
      <rgbColor rgb="FF00CCFF"/>
      <rgbColor rgb="FFA9D18E"/>
      <rgbColor rgb="FFD9EAD3"/>
      <rgbColor rgb="FFFFFF99"/>
      <rgbColor rgb="FFAABAD7"/>
      <rgbColor rgb="FFD8AAA9"/>
      <rgbColor rgb="FFB9AFC9"/>
      <rgbColor rgb="FFF4CCCC"/>
      <rgbColor rgb="FF416A9C"/>
      <rgbColor rgb="FF4BACC6"/>
      <rgbColor rgb="FF92D050"/>
      <rgbColor rgb="FFFFCC00"/>
      <rgbColor rgb="FFF79646"/>
      <rgbColor rgb="FFFF6600"/>
      <rgbColor rgb="FF8064A2"/>
      <rgbColor rgb="FF809B49"/>
      <rgbColor rgb="FF003366"/>
      <rgbColor rgb="FF3E8EA4"/>
      <rgbColor rgb="FF003300"/>
      <rgbColor rgb="FF333300"/>
      <rgbColor rgb="FF993300"/>
      <rgbColor rgb="FFC0504D"/>
      <rgbColor rgb="FF6A5286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AD47"/>
    <pageSetUpPr fitToPage="1"/>
  </sheetPr>
  <dimension ref="A1:G39"/>
  <sheetViews>
    <sheetView showGridLines="0" tabSelected="1" zoomScaleNormal="100" workbookViewId="0">
      <pane ySplit="3" topLeftCell="A4" activePane="bottomLeft" state="frozen"/>
      <selection pane="bottomLeft" sqref="A1:G1"/>
    </sheetView>
  </sheetViews>
  <sheetFormatPr defaultColWidth="8.6640625" defaultRowHeight="14.4" x14ac:dyDescent="0.3"/>
  <cols>
    <col min="1" max="1" width="5" customWidth="1"/>
    <col min="2" max="2" width="46" customWidth="1"/>
    <col min="3" max="5" width="6" customWidth="1"/>
    <col min="6" max="6" width="20" customWidth="1"/>
    <col min="7" max="7" width="22" customWidth="1"/>
  </cols>
  <sheetData>
    <row r="1" spans="1:7" ht="30" customHeight="1" x14ac:dyDescent="0.3">
      <c r="A1" s="21" t="s">
        <v>0</v>
      </c>
      <c r="B1" s="18"/>
      <c r="C1" s="18"/>
      <c r="D1" s="18"/>
      <c r="E1" s="18"/>
      <c r="F1" s="18"/>
      <c r="G1" s="18"/>
    </row>
    <row r="2" spans="1:7" ht="18" customHeight="1" x14ac:dyDescent="0.3">
      <c r="A2" s="23" t="s">
        <v>1</v>
      </c>
      <c r="B2" s="18"/>
      <c r="C2" s="18"/>
      <c r="D2" s="18"/>
      <c r="E2" s="18"/>
      <c r="F2" s="18"/>
      <c r="G2" s="18"/>
    </row>
    <row r="4" spans="1:7" ht="19.5" customHeight="1" x14ac:dyDescent="0.3">
      <c r="A4" s="17" t="s">
        <v>2</v>
      </c>
      <c r="B4" s="18"/>
      <c r="C4" s="18"/>
      <c r="D4" s="18"/>
      <c r="E4" s="18"/>
      <c r="F4" s="18"/>
      <c r="G4" s="18"/>
    </row>
    <row r="5" spans="1:7" ht="15" customHeight="1" x14ac:dyDescent="0.3">
      <c r="A5" s="1">
        <v>1</v>
      </c>
      <c r="B5" s="14" t="s">
        <v>3</v>
      </c>
      <c r="C5" s="15"/>
      <c r="D5" s="15"/>
      <c r="E5" s="16"/>
      <c r="F5" s="2">
        <v>60000</v>
      </c>
    </row>
    <row r="6" spans="1:7" ht="15" customHeight="1" x14ac:dyDescent="0.3">
      <c r="A6" s="1">
        <v>2</v>
      </c>
      <c r="B6" s="14" t="s">
        <v>4</v>
      </c>
      <c r="C6" s="15"/>
      <c r="D6" s="15"/>
      <c r="E6" s="16"/>
      <c r="F6" s="2">
        <v>100000</v>
      </c>
    </row>
    <row r="7" spans="1:7" ht="15" customHeight="1" x14ac:dyDescent="0.3">
      <c r="A7" s="1">
        <v>3</v>
      </c>
      <c r="B7" s="14" t="s">
        <v>5</v>
      </c>
      <c r="C7" s="15"/>
      <c r="D7" s="15"/>
      <c r="E7" s="16"/>
      <c r="F7" s="3">
        <f>F5+F6/12</f>
        <v>68333.333333333328</v>
      </c>
    </row>
    <row r="8" spans="1:7" ht="15" customHeight="1" x14ac:dyDescent="0.3">
      <c r="A8" s="1">
        <v>4</v>
      </c>
      <c r="B8" s="14" t="s">
        <v>6</v>
      </c>
      <c r="C8" s="15"/>
      <c r="D8" s="15"/>
      <c r="E8" s="16"/>
      <c r="F8" s="4">
        <v>6</v>
      </c>
    </row>
    <row r="9" spans="1:7" ht="15" customHeight="1" x14ac:dyDescent="0.3">
      <c r="A9" s="1">
        <v>5</v>
      </c>
      <c r="B9" s="14" t="s">
        <v>7</v>
      </c>
      <c r="C9" s="15"/>
      <c r="D9" s="15"/>
      <c r="E9" s="16"/>
      <c r="F9" s="5">
        <v>35</v>
      </c>
    </row>
    <row r="10" spans="1:7" ht="15" customHeight="1" x14ac:dyDescent="0.3">
      <c r="A10" s="1">
        <v>6</v>
      </c>
      <c r="B10" s="14" t="s">
        <v>8</v>
      </c>
      <c r="C10" s="15"/>
      <c r="D10" s="15"/>
      <c r="E10" s="16"/>
      <c r="F10" s="5">
        <v>60</v>
      </c>
    </row>
    <row r="11" spans="1:7" ht="15" customHeight="1" x14ac:dyDescent="0.3">
      <c r="A11" s="1">
        <v>7</v>
      </c>
      <c r="B11" s="14" t="s">
        <v>9</v>
      </c>
      <c r="C11" s="15"/>
      <c r="D11" s="15"/>
      <c r="E11" s="16"/>
      <c r="F11" s="5">
        <v>85</v>
      </c>
    </row>
    <row r="12" spans="1:7" ht="15" customHeight="1" x14ac:dyDescent="0.3">
      <c r="A12" s="1">
        <v>8</v>
      </c>
      <c r="B12" s="14" t="s">
        <v>10</v>
      </c>
      <c r="C12" s="15"/>
      <c r="D12" s="15"/>
      <c r="E12" s="16"/>
      <c r="F12" s="6">
        <f>F10-F9</f>
        <v>25</v>
      </c>
    </row>
    <row r="13" spans="1:7" ht="15" customHeight="1" x14ac:dyDescent="0.3">
      <c r="A13" s="1">
        <v>9</v>
      </c>
      <c r="B13" s="14" t="s">
        <v>11</v>
      </c>
      <c r="C13" s="15"/>
      <c r="D13" s="15"/>
      <c r="E13" s="16"/>
      <c r="F13" s="3">
        <f>F7*(1+F8/100)^F12</f>
        <v>293277.83251580503</v>
      </c>
    </row>
    <row r="14" spans="1:7" ht="15" customHeight="1" x14ac:dyDescent="0.3">
      <c r="A14" s="1">
        <v>10</v>
      </c>
      <c r="B14" s="14" t="s">
        <v>12</v>
      </c>
      <c r="C14" s="15"/>
      <c r="D14" s="15"/>
      <c r="E14" s="16"/>
      <c r="F14" s="6">
        <f>F11-F10</f>
        <v>25</v>
      </c>
    </row>
    <row r="15" spans="1:7" ht="15" customHeight="1" x14ac:dyDescent="0.3">
      <c r="A15" s="1">
        <v>11</v>
      </c>
      <c r="B15" s="14" t="s">
        <v>13</v>
      </c>
      <c r="C15" s="15"/>
      <c r="D15" s="15"/>
      <c r="E15" s="16"/>
      <c r="F15" s="4">
        <v>5</v>
      </c>
    </row>
    <row r="16" spans="1:7" ht="15" customHeight="1" x14ac:dyDescent="0.3">
      <c r="A16" s="1">
        <v>12</v>
      </c>
      <c r="B16" s="14" t="s">
        <v>14</v>
      </c>
      <c r="C16" s="15"/>
      <c r="D16" s="15"/>
      <c r="E16" s="16"/>
      <c r="F16" s="4">
        <v>6</v>
      </c>
    </row>
    <row r="17" spans="1:7" ht="22.35" customHeight="1" x14ac:dyDescent="0.3">
      <c r="A17" s="7"/>
      <c r="B17" s="19" t="s">
        <v>15</v>
      </c>
      <c r="C17" s="18"/>
      <c r="D17" s="18"/>
      <c r="E17" s="18"/>
      <c r="F17" s="7"/>
      <c r="G17" s="7"/>
    </row>
    <row r="18" spans="1:7" ht="15" customHeight="1" x14ac:dyDescent="0.3">
      <c r="A18" s="8">
        <v>13</v>
      </c>
      <c r="B18" s="20" t="s">
        <v>16</v>
      </c>
      <c r="C18" s="15"/>
      <c r="D18" s="15"/>
      <c r="E18" s="16"/>
      <c r="F18" s="9">
        <f>IF(F16=F15,F13*12*F14/(1+F16/100),F13*12*(1-((1+F15/100)/(1+F16/100))^F14)/((F16-F15)/100))</f>
        <v>74252293.865216121</v>
      </c>
    </row>
    <row r="20" spans="1:7" ht="19.5" customHeight="1" x14ac:dyDescent="0.3">
      <c r="A20" s="17" t="s">
        <v>17</v>
      </c>
      <c r="B20" s="18"/>
      <c r="C20" s="18"/>
      <c r="D20" s="18"/>
      <c r="E20" s="18"/>
      <c r="F20" s="18"/>
      <c r="G20" s="18"/>
    </row>
    <row r="21" spans="1:7" ht="15" customHeight="1" x14ac:dyDescent="0.3">
      <c r="A21" s="1">
        <v>14</v>
      </c>
      <c r="B21" s="14" t="s">
        <v>18</v>
      </c>
      <c r="C21" s="15"/>
      <c r="D21" s="15"/>
      <c r="E21" s="16"/>
      <c r="F21" s="4">
        <v>10</v>
      </c>
    </row>
    <row r="22" spans="1:7" ht="15" customHeight="1" x14ac:dyDescent="0.3">
      <c r="A22" s="1">
        <v>15</v>
      </c>
      <c r="B22" s="14" t="s">
        <v>19</v>
      </c>
      <c r="C22" s="15"/>
      <c r="D22" s="15"/>
      <c r="E22" s="16"/>
      <c r="F22" s="4">
        <v>6</v>
      </c>
    </row>
    <row r="23" spans="1:7" ht="15" customHeight="1" x14ac:dyDescent="0.3">
      <c r="A23" s="7"/>
      <c r="B23" s="19" t="s">
        <v>20</v>
      </c>
      <c r="C23" s="18"/>
      <c r="D23" s="18"/>
      <c r="E23" s="18"/>
      <c r="F23" s="7"/>
      <c r="G23" s="7"/>
    </row>
    <row r="24" spans="1:7" ht="15" customHeight="1" x14ac:dyDescent="0.3">
      <c r="A24" s="1">
        <v>16</v>
      </c>
      <c r="B24" s="14" t="s">
        <v>21</v>
      </c>
      <c r="C24" s="15"/>
      <c r="D24" s="15"/>
      <c r="E24" s="16"/>
      <c r="F24" s="4">
        <v>7</v>
      </c>
    </row>
    <row r="25" spans="1:7" ht="15" customHeight="1" x14ac:dyDescent="0.3">
      <c r="A25" s="7"/>
      <c r="B25" s="19" t="s">
        <v>22</v>
      </c>
      <c r="C25" s="18"/>
      <c r="D25" s="18"/>
      <c r="E25" s="18"/>
      <c r="F25" s="7"/>
      <c r="G25" s="7"/>
    </row>
    <row r="27" spans="1:7" ht="19.5" customHeight="1" x14ac:dyDescent="0.3">
      <c r="A27" s="17" t="s">
        <v>23</v>
      </c>
      <c r="B27" s="18"/>
      <c r="C27" s="18"/>
      <c r="D27" s="18"/>
      <c r="E27" s="18"/>
      <c r="F27" s="18"/>
      <c r="G27" s="18"/>
    </row>
    <row r="28" spans="1:7" ht="19.5" customHeight="1" x14ac:dyDescent="0.3">
      <c r="B28" s="17" t="s">
        <v>24</v>
      </c>
      <c r="C28" s="18"/>
      <c r="D28" s="18"/>
      <c r="E28" s="18"/>
      <c r="F28" s="10" t="s">
        <v>25</v>
      </c>
      <c r="G28" s="10" t="s">
        <v>26</v>
      </c>
    </row>
    <row r="29" spans="1:7" ht="15" customHeight="1" x14ac:dyDescent="0.3">
      <c r="A29" s="1">
        <v>17</v>
      </c>
      <c r="B29" s="14" t="s">
        <v>27</v>
      </c>
      <c r="C29" s="15"/>
      <c r="D29" s="15"/>
      <c r="E29" s="16"/>
      <c r="F29" s="2">
        <v>500000</v>
      </c>
      <c r="G29" s="3">
        <f>F29*(1+F21/100)^F12</f>
        <v>5417352.9716941956</v>
      </c>
    </row>
    <row r="30" spans="1:7" ht="15" customHeight="1" x14ac:dyDescent="0.3">
      <c r="A30" s="1">
        <v>18</v>
      </c>
      <c r="B30" s="14" t="s">
        <v>28</v>
      </c>
      <c r="C30" s="15"/>
      <c r="D30" s="15"/>
      <c r="E30" s="16"/>
      <c r="F30" s="2">
        <v>300000</v>
      </c>
      <c r="G30" s="3">
        <f>F30*(1+F22/100)^F12</f>
        <v>1287561.2159230465</v>
      </c>
    </row>
    <row r="31" spans="1:7" ht="15" customHeight="1" x14ac:dyDescent="0.3">
      <c r="A31" s="1">
        <v>19</v>
      </c>
      <c r="B31" s="14" t="s">
        <v>29</v>
      </c>
      <c r="C31" s="15"/>
      <c r="D31" s="15"/>
      <c r="E31" s="16"/>
      <c r="F31" s="2">
        <v>300000</v>
      </c>
      <c r="G31" s="3">
        <f>F31*(1+F24/100)^F12</f>
        <v>1628229.7920368675</v>
      </c>
    </row>
    <row r="32" spans="1:7" ht="15" customHeight="1" x14ac:dyDescent="0.3">
      <c r="A32" s="1">
        <v>20</v>
      </c>
      <c r="B32" s="14" t="s">
        <v>30</v>
      </c>
      <c r="C32" s="15"/>
      <c r="D32" s="15"/>
      <c r="E32" s="16"/>
      <c r="F32" s="2">
        <v>200000</v>
      </c>
      <c r="G32" s="3">
        <f>F32</f>
        <v>200000</v>
      </c>
    </row>
    <row r="33" spans="1:7" ht="15" customHeight="1" x14ac:dyDescent="0.3">
      <c r="A33" s="1">
        <v>21</v>
      </c>
      <c r="B33" s="14" t="s">
        <v>31</v>
      </c>
      <c r="C33" s="15"/>
      <c r="D33" s="15"/>
      <c r="E33" s="16"/>
      <c r="F33" s="2">
        <v>12000</v>
      </c>
      <c r="G33" s="3">
        <f>IF(F35=F34,F33*12*F12*(1+F35/100)^(F12-1),F33*12*((1+F35/100)^F12-(1+F34/100)^F12)/((F35-F34)/100))</f>
        <v>22828250.654064413</v>
      </c>
    </row>
    <row r="34" spans="1:7" ht="15" customHeight="1" x14ac:dyDescent="0.3">
      <c r="A34" s="1">
        <v>22</v>
      </c>
      <c r="B34" s="14" t="s">
        <v>32</v>
      </c>
      <c r="C34" s="15"/>
      <c r="D34" s="15"/>
      <c r="E34" s="16"/>
      <c r="F34" s="4">
        <v>8</v>
      </c>
    </row>
    <row r="35" spans="1:7" ht="15" customHeight="1" x14ac:dyDescent="0.3">
      <c r="A35" s="1">
        <v>23</v>
      </c>
      <c r="B35" s="14" t="s">
        <v>33</v>
      </c>
      <c r="C35" s="15"/>
      <c r="D35" s="15"/>
      <c r="E35" s="16"/>
      <c r="F35" s="4">
        <v>8</v>
      </c>
    </row>
    <row r="37" spans="1:7" ht="15" customHeight="1" x14ac:dyDescent="0.3">
      <c r="A37" s="11"/>
      <c r="B37" s="24" t="s">
        <v>34</v>
      </c>
      <c r="C37" s="18"/>
      <c r="D37" s="18"/>
      <c r="E37" s="18"/>
      <c r="F37" s="11"/>
      <c r="G37" s="12">
        <f>G29+G30+G31+G32+G33</f>
        <v>31361394.633718524</v>
      </c>
    </row>
    <row r="39" spans="1:7" ht="24" customHeight="1" x14ac:dyDescent="0.3">
      <c r="A39" s="22" t="s">
        <v>35</v>
      </c>
      <c r="B39" s="18"/>
      <c r="C39" s="18"/>
      <c r="D39" s="18"/>
      <c r="E39" s="18"/>
      <c r="F39" s="18"/>
      <c r="G39" s="13">
        <f>F18-G37</f>
        <v>42890899.231497601</v>
      </c>
    </row>
  </sheetData>
  <mergeCells count="34">
    <mergeCell ref="A1:G1"/>
    <mergeCell ref="B12:E12"/>
    <mergeCell ref="B21:E21"/>
    <mergeCell ref="B11:E11"/>
    <mergeCell ref="A39:F39"/>
    <mergeCell ref="B14:E14"/>
    <mergeCell ref="B17:E17"/>
    <mergeCell ref="B23:E23"/>
    <mergeCell ref="B8:E8"/>
    <mergeCell ref="A27:G27"/>
    <mergeCell ref="B13:E13"/>
    <mergeCell ref="B29:E29"/>
    <mergeCell ref="A2:G2"/>
    <mergeCell ref="B37:E37"/>
    <mergeCell ref="B10:E10"/>
    <mergeCell ref="B28:E28"/>
    <mergeCell ref="B33:E33"/>
    <mergeCell ref="B24:E24"/>
    <mergeCell ref="B5:E5"/>
    <mergeCell ref="B32:E32"/>
    <mergeCell ref="B35:E35"/>
    <mergeCell ref="B16:E16"/>
    <mergeCell ref="B7:E7"/>
    <mergeCell ref="B25:E25"/>
    <mergeCell ref="B22:E22"/>
    <mergeCell ref="B31:E31"/>
    <mergeCell ref="B18:E18"/>
    <mergeCell ref="B34:E34"/>
    <mergeCell ref="B9:E9"/>
    <mergeCell ref="B6:E6"/>
    <mergeCell ref="B30:E30"/>
    <mergeCell ref="A4:G4"/>
    <mergeCell ref="B15:E15"/>
    <mergeCell ref="A20:G20"/>
  </mergeCells>
  <pageMargins left="0.75" right="0.75" top="1" bottom="1" header="0.511811023622047" footer="0.511811023622047"/>
  <pageSetup paperSize="9" fitToHeight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Retirement Goal Planner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sanjay k</cp:lastModifiedBy>
  <cp:revision>2</cp:revision>
  <dcterms:created xsi:type="dcterms:W3CDTF">2026-08-22T07:08:09Z</dcterms:created>
  <dcterms:modified xsi:type="dcterms:W3CDTF">2026-08-31T16:16:58Z</dcterms:modified>
  <dc:language>en-US</dc:language>
</cp:coreProperties>
</file>