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tirement Goal Plan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<sst xmlns="http://schemas.openxmlformats.org/spreadsheetml/2006/main" count="47" uniqueCount="38">
  <si>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 xml:space="preserve">Financial Goal Planner with Variable Asset Allocation</t>
  </si>
  <si>
    <t xml:space="preserve">Legend: Yellow cells with blue text = your inputs. All other cells calculate automatically. Amounts in ₹.</t>
  </si>
  <si>
    <t xml:space="preserve">STEP 1 — CURRENT EXPENSES &amp; TIMELINE</t>
  </si>
  <si>
    <t xml:space="preserve">Current monthly expenses that will persist in retirement</t>
  </si>
  <si>
    <t xml:space="preserve">₹</t>
  </si>
  <si>
    <t xml:space="preserve">Annual expenses that will persist in retirement</t>
  </si>
  <si>
    <t xml:space="preserve">Total average monthly expenses (annual/12)</t>
  </si>
  <si>
    <t xml:space="preserve">Inflation before retirement (%)</t>
  </si>
  <si>
    <t xml:space="preserve">Current age</t>
  </si>
  <si>
    <t xml:space="preserve">Age you wish to retire</t>
  </si>
  <si>
    <t xml:space="preserve">No of years you expect to live!</t>
  </si>
  <si>
    <t xml:space="preserve">Years to retirement</t>
  </si>
  <si>
    <t xml:space="preserve">Monthly expenses in first year of retirement</t>
  </si>
  <si>
    <t xml:space="preserve">Years in retirement</t>
  </si>
  <si>
    <t xml:space="preserve">Inflation during retirement (%)</t>
  </si>
  <si>
    <t xml:space="preserve">Post-tax average return from retirement corpus (%)</t>
  </si>
  <si>
    <t xml:space="preserve">Note: For now set it to a low, conservative number (this is the return once you've already retired).</t>
  </si>
  <si>
    <t xml:space="preserve">Real (inflation-adjusted) return during retirement</t>
  </si>
  <si>
    <t xml:space="preserve">Total Corpus required</t>
  </si>
  <si>
    <t xml:space="preserve">STEP 2 — EXPECTED RATES OF RETURN</t>
  </si>
  <si>
    <t xml:space="preserve">Post-tax return expected from equity investments %</t>
  </si>
  <si>
    <t xml:space="preserve">Post-tax return expected from current taxable fixed income %</t>
  </si>
  <si>
    <t xml:space="preserve">Note: FD, debt fund etc.</t>
  </si>
  <si>
    <t xml:space="preserve">Rate of return expected from current tax-free fixed income %</t>
  </si>
  <si>
    <t xml:space="preserve">Note: EPF + PPF + LIC</t>
  </si>
  <si>
    <t xml:space="preserve">STEP 3 — CURRENT INVESTMENTS &amp; FUTURE VALUE AT RETIREMENT</t>
  </si>
  <si>
    <t xml:space="preserve">Present Value of investments</t>
  </si>
  <si>
    <t xml:space="preserve">Future Value (at retirement)</t>
  </si>
  <si>
    <t xml:space="preserve">Value of current equity investments</t>
  </si>
  <si>
    <t xml:space="preserve">Value of current taxable fixed income investments</t>
  </si>
  <si>
    <t xml:space="preserve">Value of current tax-free fixed income investments</t>
  </si>
  <si>
    <t xml:space="preserve">Lump sum benefits expected at retirement</t>
  </si>
  <si>
    <t xml:space="preserve">Current monthly mandatory EPF contribution (employer+employee)</t>
  </si>
  <si>
    <t xml:space="preserve">Annual increase in this contribution (be realistic) %</t>
  </si>
  <si>
    <t xml:space="preserve">Expected rate of return for EPF or NPS %</t>
  </si>
  <si>
    <t xml:space="preserve">RESULT</t>
  </si>
  <si>
    <t xml:space="preserve">Net Corpus to be accumulated (Total Corpus required − Future Value of all existing assets)</t>
  </si>
  <si>
    <t xml:space="preserve">Note: If the Net Corpus figure above is negative, your existing investments (projected to retirement) already exceed your required corpus. A positive figure is the additional corpus you still need to build through new savings/investments.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</si>
</sst>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₹#,##0;&quot;(₹&quot;#,##0\);\-"/>
    <numFmt numFmtId="166" formatCode="0.00%"/>
    <numFmt numFmtId="167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CCFFFF"/>
      </patternFill>
    </fill>
    <fill>
      <patternFill patternType="solid">
        <fgColor rgb="FF8EA9DB"/>
        <bgColor rgb="FF969696"/>
      </patternFill>
    </fill>
    <fill>
      <patternFill patternType="solid">
        <fgColor rgb="FFC00000"/>
        <bgColor rgb="FF8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EA9DB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8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</row>
    <row r="5" customFormat="false" ht="15" hidden="false" customHeight="false" outlineLevel="0" collapsed="false">
      <c r="A5" s="4" t="n">
        <v>1</v>
      </c>
      <c r="B5" s="5" t="s">
        <v>3</v>
      </c>
      <c r="C5" s="6" t="n">
        <v>60000</v>
      </c>
      <c r="D5" s="7" t="s">
        <v>4</v>
      </c>
    </row>
    <row r="6" customFormat="false" ht="15" hidden="false" customHeight="false" outlineLevel="0" collapsed="false">
      <c r="A6" s="4" t="n">
        <v>2</v>
      </c>
      <c r="B6" s="5" t="s">
        <v>5</v>
      </c>
      <c r="C6" s="8" t="n">
        <f aca="false">C5*12</f>
        <v>720000</v>
      </c>
      <c r="D6" s="7" t="s">
        <v>4</v>
      </c>
    </row>
    <row r="7" customFormat="false" ht="15" hidden="false" customHeight="false" outlineLevel="0" collapsed="false">
      <c r="A7" s="4" t="n">
        <v>3</v>
      </c>
      <c r="B7" s="5" t="s">
        <v>6</v>
      </c>
      <c r="C7" s="8" t="n">
        <f aca="false">C6/12</f>
        <v>60000</v>
      </c>
      <c r="D7" s="7" t="s">
        <v>4</v>
      </c>
    </row>
    <row r="8" customFormat="false" ht="15" hidden="false" customHeight="false" outlineLevel="0" collapsed="false">
      <c r="A8" s="4" t="n">
        <v>4</v>
      </c>
      <c r="B8" s="5" t="s">
        <v>7</v>
      </c>
      <c r="C8" s="9" t="n">
        <v>0.06</v>
      </c>
    </row>
    <row r="9" customFormat="false" ht="15" hidden="false" customHeight="false" outlineLevel="0" collapsed="false">
      <c r="A9" s="4" t="n">
        <v>5</v>
      </c>
      <c r="B9" s="5" t="s">
        <v>8</v>
      </c>
      <c r="C9" s="10" t="n">
        <v>30</v>
      </c>
    </row>
    <row r="10" customFormat="false" ht="15" hidden="false" customHeight="false" outlineLevel="0" collapsed="false">
      <c r="A10" s="4" t="n">
        <v>6</v>
      </c>
      <c r="B10" s="5" t="s">
        <v>9</v>
      </c>
      <c r="C10" s="10" t="n">
        <v>55</v>
      </c>
    </row>
    <row r="11" customFormat="false" ht="15" hidden="false" customHeight="false" outlineLevel="0" collapsed="false">
      <c r="A11" s="4" t="n">
        <v>7</v>
      </c>
      <c r="B11" s="5" t="s">
        <v>10</v>
      </c>
      <c r="C11" s="10" t="n">
        <v>85</v>
      </c>
    </row>
    <row r="12" customFormat="false" ht="15" hidden="false" customHeight="false" outlineLevel="0" collapsed="false">
      <c r="A12" s="4" t="n">
        <v>8</v>
      </c>
      <c r="B12" s="5" t="s">
        <v>11</v>
      </c>
      <c r="C12" s="11" t="n">
        <f aca="false">C10-C9</f>
        <v>25</v>
      </c>
    </row>
    <row r="13" customFormat="false" ht="15" hidden="false" customHeight="false" outlineLevel="0" collapsed="false">
      <c r="A13" s="4" t="n">
        <v>9</v>
      </c>
      <c r="B13" s="5" t="s">
        <v>12</v>
      </c>
      <c r="C13" s="8" t="n">
        <f aca="false">C7*(1+C8)^C12</f>
        <v>257512.243184609</v>
      </c>
      <c r="D13" s="7" t="s">
        <v>4</v>
      </c>
    </row>
    <row r="14" customFormat="false" ht="15" hidden="false" customHeight="false" outlineLevel="0" collapsed="false">
      <c r="A14" s="4" t="n">
        <v>10</v>
      </c>
      <c r="B14" s="5" t="s">
        <v>13</v>
      </c>
      <c r="C14" s="11" t="n">
        <f aca="false">C11-C10</f>
        <v>30</v>
      </c>
    </row>
    <row r="15" customFormat="false" ht="15" hidden="false" customHeight="false" outlineLevel="0" collapsed="false">
      <c r="A15" s="4" t="n">
        <v>11</v>
      </c>
      <c r="B15" s="5" t="s">
        <v>14</v>
      </c>
      <c r="C15" s="9" t="n">
        <v>0.06</v>
      </c>
    </row>
    <row r="16" customFormat="false" ht="15" hidden="false" customHeight="false" outlineLevel="0" collapsed="false">
      <c r="A16" s="4" t="n">
        <v>12</v>
      </c>
      <c r="B16" s="5" t="s">
        <v>15</v>
      </c>
      <c r="C16" s="9" t="n">
        <v>0.07</v>
      </c>
    </row>
    <row r="17" customFormat="false" ht="15" hidden="false" customHeight="false" outlineLevel="0" collapsed="false">
      <c r="B17" s="2" t="s">
        <v>16</v>
      </c>
      <c r="C17" s="2"/>
    </row>
    <row r="18" customFormat="false" ht="15" hidden="false" customHeight="false" outlineLevel="0" collapsed="false">
      <c r="A18" s="4"/>
      <c r="B18" s="5" t="s">
        <v>17</v>
      </c>
      <c r="C18" s="12" t="n">
        <f aca="false">(1+C16)/(1+C15)-1</f>
        <v>0.00943396226415105</v>
      </c>
    </row>
    <row r="19" customFormat="false" ht="15" hidden="false" customHeight="false" outlineLevel="0" collapsed="false">
      <c r="A19" s="4" t="n">
        <v>13</v>
      </c>
      <c r="B19" s="5" t="s">
        <v>18</v>
      </c>
      <c r="C19" s="13" t="n">
        <f aca="false">IF(C18=0,C13*12*C14,C13*12*(1-(1+C18)^-C14)/C18*(1+C18))</f>
        <v>81171580.8555441</v>
      </c>
      <c r="D19" s="7" t="s">
        <v>4</v>
      </c>
    </row>
    <row r="21" customFormat="false" ht="15" hidden="false" customHeight="false" outlineLevel="0" collapsed="false">
      <c r="A21" s="3" t="s">
        <v>19</v>
      </c>
      <c r="B21" s="3"/>
      <c r="C21" s="3"/>
      <c r="D21" s="3"/>
      <c r="E21" s="3"/>
    </row>
    <row r="22" customFormat="false" ht="15" hidden="false" customHeight="false" outlineLevel="0" collapsed="false">
      <c r="A22" s="4" t="n">
        <v>14</v>
      </c>
      <c r="B22" s="5" t="s">
        <v>20</v>
      </c>
      <c r="C22" s="9" t="n">
        <v>0.1</v>
      </c>
    </row>
    <row r="23" customFormat="false" ht="15" hidden="false" customHeight="false" outlineLevel="0" collapsed="false">
      <c r="A23" s="4" t="n">
        <v>15</v>
      </c>
      <c r="B23" s="5" t="s">
        <v>21</v>
      </c>
      <c r="C23" s="9" t="n">
        <v>0.06</v>
      </c>
    </row>
    <row r="24" customFormat="false" ht="15" hidden="false" customHeight="false" outlineLevel="0" collapsed="false">
      <c r="B24" s="2" t="s">
        <v>22</v>
      </c>
      <c r="C24" s="2"/>
    </row>
    <row r="25" customFormat="false" ht="15" hidden="false" customHeight="false" outlineLevel="0" collapsed="false">
      <c r="A25" s="4" t="n">
        <v>16</v>
      </c>
      <c r="B25" s="5" t="s">
        <v>23</v>
      </c>
      <c r="C25" s="9" t="n">
        <v>0.075</v>
      </c>
    </row>
    <row r="26" customFormat="false" ht="15" hidden="false" customHeight="false" outlineLevel="0" collapsed="false">
      <c r="B26" s="2" t="s">
        <v>24</v>
      </c>
      <c r="C26" s="2"/>
    </row>
    <row r="28" customFormat="false" ht="15" hidden="false" customHeight="false" outlineLevel="0" collapsed="false">
      <c r="A28" s="3" t="s">
        <v>25</v>
      </c>
      <c r="B28" s="3"/>
      <c r="C28" s="3"/>
      <c r="D28" s="3"/>
      <c r="E28" s="3"/>
    </row>
    <row r="29" customFormat="false" ht="15" hidden="false" customHeight="false" outlineLevel="0" collapsed="false">
      <c r="B29" s="14" t="s">
        <v>26</v>
      </c>
      <c r="C29" s="15"/>
      <c r="E29" s="14" t="s">
        <v>27</v>
      </c>
    </row>
    <row r="30" customFormat="false" ht="15" hidden="false" customHeight="false" outlineLevel="0" collapsed="false">
      <c r="A30" s="4" t="n">
        <v>17</v>
      </c>
      <c r="B30" s="5" t="s">
        <v>28</v>
      </c>
      <c r="C30" s="6" t="n">
        <v>500000</v>
      </c>
      <c r="D30" s="7" t="s">
        <v>4</v>
      </c>
      <c r="E30" s="8" t="n">
        <f aca="false">C30*(1+C22)^C12</f>
        <v>5417352.9716942</v>
      </c>
    </row>
    <row r="31" customFormat="false" ht="15" hidden="false" customHeight="false" outlineLevel="0" collapsed="false">
      <c r="A31" s="4" t="n">
        <v>18</v>
      </c>
      <c r="B31" s="5" t="s">
        <v>29</v>
      </c>
      <c r="C31" s="6" t="n">
        <v>300000</v>
      </c>
      <c r="D31" s="7" t="s">
        <v>4</v>
      </c>
      <c r="E31" s="8" t="n">
        <f aca="false">C31*(1+C23)^C12</f>
        <v>1287561.21592305</v>
      </c>
    </row>
    <row r="32" customFormat="false" ht="15" hidden="false" customHeight="false" outlineLevel="0" collapsed="false">
      <c r="A32" s="4" t="n">
        <v>19</v>
      </c>
      <c r="B32" s="5" t="s">
        <v>30</v>
      </c>
      <c r="C32" s="6" t="n">
        <v>400000</v>
      </c>
      <c r="D32" s="7" t="s">
        <v>4</v>
      </c>
      <c r="E32" s="8" t="n">
        <f aca="false">C32*(1+C25)^C12</f>
        <v>2439335.84508589</v>
      </c>
    </row>
    <row r="33" customFormat="false" ht="15" hidden="false" customHeight="false" outlineLevel="0" collapsed="false">
      <c r="A33" s="4" t="n">
        <v>20</v>
      </c>
      <c r="B33" s="5" t="s">
        <v>31</v>
      </c>
      <c r="C33" s="6" t="n">
        <v>200000</v>
      </c>
      <c r="D33" s="7" t="s">
        <v>4</v>
      </c>
      <c r="E33" s="8" t="n">
        <f aca="false">C33</f>
        <v>200000</v>
      </c>
    </row>
    <row r="34" customFormat="false" ht="15" hidden="false" customHeight="false" outlineLevel="0" collapsed="false">
      <c r="A34" s="4" t="n">
        <v>21</v>
      </c>
      <c r="B34" s="5" t="s">
        <v>32</v>
      </c>
      <c r="C34" s="6" t="n">
        <v>12000</v>
      </c>
      <c r="D34" s="7" t="s">
        <v>4</v>
      </c>
      <c r="E34" s="8" t="n">
        <f aca="false">IF(C36=C35,C34*12*C12*(1+C36),C34*12*(1+C36)*((1+C36)^C12-(1+C35)^C12)/(C36-C35))</f>
        <v>18189708.8844072</v>
      </c>
    </row>
    <row r="35" customFormat="false" ht="15" hidden="false" customHeight="false" outlineLevel="0" collapsed="false">
      <c r="A35" s="4" t="n">
        <v>22</v>
      </c>
      <c r="B35" s="5" t="s">
        <v>33</v>
      </c>
      <c r="C35" s="9" t="n">
        <v>0.05</v>
      </c>
    </row>
    <row r="36" customFormat="false" ht="15" hidden="false" customHeight="false" outlineLevel="0" collapsed="false">
      <c r="A36" s="4" t="n">
        <v>23</v>
      </c>
      <c r="B36" s="5" t="s">
        <v>34</v>
      </c>
      <c r="C36" s="9" t="n">
        <v>0.081</v>
      </c>
    </row>
    <row r="38" customFormat="false" ht="15" hidden="false" customHeight="false" outlineLevel="0" collapsed="false">
      <c r="A38" s="3" t="s">
        <v>35</v>
      </c>
      <c r="B38" s="3"/>
      <c r="C38" s="3"/>
      <c r="D38" s="3"/>
      <c r="E38" s="3"/>
    </row>
    <row r="39" customFormat="false" ht="31.5" hidden="false" customHeight="true" outlineLevel="0" collapsed="false">
      <c r="A39" s="16" t="s">
        <v>36</v>
      </c>
      <c r="B39" s="16"/>
      <c r="C39" s="16"/>
      <c r="D39" s="17" t="n">
        <f aca="false">C19-(E30+E31+E32+E33+E34)</f>
        <v>53637621.9384338</v>
      </c>
      <c r="E39" s="17"/>
    </row>
    <row r="41" customFormat="false" ht="30" hidden="false" customHeight="true" outlineLevel="0" collapsed="false">
      <c r="A41" s="18" t="s">
        <v>37</v>
      </c>
      <c r="B41" s="18"/>
      <c r="C41" s="18"/>
      <c r="D41" s="18"/>
      <c r="E41" s="18"/>
    </row>
  </sheetData>
  <mergeCells count="12">
    <mergeCell ref="A1:E1"/>
    <mergeCell ref="A2:E2"/>
    <mergeCell ref="A4:E4"/>
    <mergeCell ref="B17:C17"/>
    <mergeCell ref="A21:E21"/>
    <mergeCell ref="B24:C24"/>
    <mergeCell ref="B26:C26"/>
    <mergeCell ref="A28:E28"/>
    <mergeCell ref="A38:E38"/>
    <mergeCell ref="A39:C39"/>
    <mergeCell ref="D39:E39"/>
    <mergeCell ref="A41:E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2026-08-22T07:43:53Z</dcterms:created>
  <dc:creator>openpyxl</dc:creator>
  <dc:description/>
  <dc:language>en-US</dc:language>
  <cp:lastModifiedBy/>
  <dcterms:modified xsi:type="dcterms:W3CDTF">2026-08-22T07:43:53Z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