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st of Delay 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<sst xmlns="http://schemas.openxmlformats.org/spreadsheetml/2006/main" count="49" uniqueCount="49">
  <si>
    <t xml:space="preserve">MY ASSETZ  |  COST OF DELAY CALCULATOR</t>
  </si>
  <si>
    <t xml:space="preserve">Retirement corpus &amp; SIP planning tool (methodology: SEBI Investor Education)</t>
  </si>
  <si>
    <t xml:space="preserve">Source: https://investor.sebi.gov.in/calculators/Cost_of_delay_Calculator.html</t>
  </si>
  <si>
    <t xml:space="preserve">HOW TO USE: Fill in only the BLUE cells with your own numbers. Every BLACK cell recalculates automatically the moment you change an input — nothing else needs to be touched.</t>
  </si>
  <si>
    <t xml:space="preserve">YOUR INPUTS</t>
  </si>
  <si>
    <t xml:space="preserve">Current monthly expenses that will persist in retirement (₹)</t>
  </si>
  <si>
    <t xml:space="preserve">Fill this, the annual field below, or both</t>
  </si>
  <si>
    <t xml:space="preserve">Annual expenses that will persist in retirement (₹)</t>
  </si>
  <si>
    <t xml:space="preserve">e.g. rent, food, utilities — costs that continue post-retirement</t>
  </si>
  <si>
    <t xml:space="preserve">Inflation before retirement (%)</t>
  </si>
  <si>
    <t xml:space="preserve">Expected inflation until you retire</t>
  </si>
  <si>
    <t xml:space="preserve">Current age (years)</t>
  </si>
  <si>
    <t xml:space="preserve">Age you wish to retire (years)</t>
  </si>
  <si>
    <t xml:space="preserve">Age up to which you expect to live (years)</t>
  </si>
  <si>
    <t xml:space="preserve">i.e. life expectancy, not 'years remaining'</t>
  </si>
  <si>
    <t xml:space="preserve">Inflation during retirement (%)</t>
  </si>
  <si>
    <t xml:space="preserve">Expected inflation after you retire</t>
  </si>
  <si>
    <t xml:space="preserve">Post-tax average return from retirement corpus (%)</t>
  </si>
  <si>
    <t xml:space="preserve">Expected return on the corpus while you draw it down</t>
  </si>
  <si>
    <t xml:space="preserve">Net rate of return before retirement (%)</t>
  </si>
  <si>
    <t xml:space="preserve">Expected annual return on your SIP/investments until retirement (approximation)</t>
  </si>
  <si>
    <t xml:space="preserve">RESULTS (AUTO-CALCULATED)</t>
  </si>
  <si>
    <t xml:space="preserve">Total average monthly expenses (annual/12)</t>
  </si>
  <si>
    <t xml:space="preserve">Years to retirement</t>
  </si>
  <si>
    <t xml:space="preserve">Monthly expenses in first year of retirement</t>
  </si>
  <si>
    <t xml:space="preserve">Today's average monthly expense, inflated to your retirement date</t>
  </si>
  <si>
    <t xml:space="preserve">Years in retirement</t>
  </si>
  <si>
    <t xml:space="preserve">Total corpus required at retirement</t>
  </si>
  <si>
    <t xml:space="preserve">Corpus needed on day 1 of retirement to fund every year of retirement</t>
  </si>
  <si>
    <t xml:space="preserve">Monthly-equivalent rate (from Net rate of return)</t>
  </si>
  <si>
    <t xml:space="preserve">Helper figure — proper monthly compounding of the annual rate above</t>
  </si>
  <si>
    <t xml:space="preserve">Monthly investment (SIP) required if you start TODAY</t>
  </si>
  <si>
    <t xml:space="preserve">COST OF DELAYING YOUR SIP</t>
  </si>
  <si>
    <t xml:space="preserve">If you delay by...</t>
  </si>
  <si>
    <t xml:space="preserve">Monthly SIP required (₹)</t>
  </si>
  <si>
    <t xml:space="preserve">Increase vs starting today</t>
  </si>
  <si>
    <t xml:space="preserve">Start today</t>
  </si>
  <si>
    <t xml:space="preserve">Delay by 1 year</t>
  </si>
  <si>
    <t xml:space="preserve">Delay by 2 years</t>
  </si>
  <si>
    <t xml:space="preserve">Delay by 3 years</t>
  </si>
  <si>
    <t xml:space="preserve">Delay by 4 years</t>
  </si>
  <si>
    <t xml:space="preserve">Delay by 5 years</t>
  </si>
  <si>
    <t xml:space="preserve">Delay by 6 years</t>
  </si>
  <si>
    <t xml:space="preserve">Delay by 7 years</t>
  </si>
  <si>
    <t xml:space="preserve">Delay by 8 years</t>
  </si>
  <si>
    <t xml:space="preserve">Delay by 9 years</t>
  </si>
  <si>
    <t xml:space="preserve">Delay by 10 years</t>
  </si>
  <si>
    <t xml:space="preserve">Disclaimer</t>
  </si>
  <si>
    <t xml:space="preserve">These calculations are for illustration only and do not represent actual returns. The stock market does not have a fixed rate of return and it is not possible to predict future returns. Please consult your financial advisor before making investment decisions.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</si>
</sst>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₹#,##0;&quot;(₹&quot;#,##0\);\-"/>
    <numFmt numFmtId="166" formatCode="0.0%"/>
    <numFmt numFmtId="167" formatCode="0"/>
    <numFmt numFmtId="168" formatCode="0.00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37155C"/>
      <name val="Calibri"/>
      <family val="0"/>
      <charset val="1"/>
    </font>
    <font>
      <i val="true"/>
      <sz val="10"/>
      <color rgb="FF666666"/>
      <name val="Calibri"/>
      <family val="0"/>
      <charset val="1"/>
    </font>
    <font>
      <i val="true"/>
      <sz val="10"/>
      <color rgb="FF333333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i val="true"/>
      <sz val="9"/>
      <color rgb="FF666666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DE4F7"/>
        <bgColor rgb="FFFFFFFF"/>
      </patternFill>
    </fill>
    <fill>
      <patternFill patternType="solid">
        <fgColor rgb="FF37155C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2703C"/>
        <bgColor rgb="FFFF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37155C"/>
      <rgbColor rgb="FFFF8080"/>
      <rgbColor rgb="FF0066CC"/>
      <rgbColor rgb="FFEDE4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2703C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3" min="3" style="0" width="26"/>
    <col collapsed="false" customWidth="true" hidden="false" outlineLevel="0" max="4" min="4" style="0" width="20"/>
  </cols>
  <sheetData>
    <row r="1" customFormat="false" ht="19.7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 t="s">
        <v>2</v>
      </c>
      <c r="B3" s="2"/>
      <c r="C3" s="2"/>
      <c r="D3" s="2"/>
    </row>
    <row r="5" customFormat="false" ht="30" hidden="false" customHeight="true" outlineLevel="0" collapsed="false">
      <c r="A5" s="3" t="s">
        <v>3</v>
      </c>
      <c r="B5" s="3"/>
      <c r="C5" s="3"/>
      <c r="D5" s="3"/>
    </row>
    <row r="7" customFormat="false" ht="19.5" hidden="false" customHeight="true" outlineLevel="0" collapsed="false">
      <c r="A7" s="4" t="s">
        <v>4</v>
      </c>
      <c r="B7" s="4"/>
      <c r="C7" s="4"/>
      <c r="D7" s="4"/>
    </row>
    <row r="8" customFormat="false" ht="15" hidden="false" customHeight="false" outlineLevel="0" collapsed="false">
      <c r="A8" s="5" t="s">
        <v>5</v>
      </c>
      <c r="B8" s="6" t="n">
        <v>40000</v>
      </c>
      <c r="C8" s="2" t="s">
        <v>6</v>
      </c>
      <c r="D8" s="2"/>
    </row>
    <row r="9" customFormat="false" ht="15" hidden="false" customHeight="false" outlineLevel="0" collapsed="false">
      <c r="A9" s="5" t="s">
        <v>7</v>
      </c>
      <c r="B9" s="6" t="n">
        <v>520000</v>
      </c>
      <c r="C9" s="2" t="s">
        <v>8</v>
      </c>
      <c r="D9" s="2"/>
    </row>
    <row r="11" customFormat="false" ht="15" hidden="false" customHeight="false" outlineLevel="0" collapsed="false">
      <c r="A11" s="5" t="s">
        <v>9</v>
      </c>
      <c r="B11" s="7" t="n">
        <v>0.08</v>
      </c>
      <c r="C11" s="2" t="s">
        <v>10</v>
      </c>
      <c r="D11" s="2"/>
    </row>
    <row r="12" customFormat="false" ht="15" hidden="false" customHeight="false" outlineLevel="0" collapsed="false">
      <c r="A12" s="5" t="s">
        <v>11</v>
      </c>
      <c r="B12" s="8" t="n">
        <v>35</v>
      </c>
    </row>
    <row r="13" customFormat="false" ht="15" hidden="false" customHeight="false" outlineLevel="0" collapsed="false">
      <c r="A13" s="5" t="s">
        <v>12</v>
      </c>
      <c r="B13" s="8" t="n">
        <v>60</v>
      </c>
    </row>
    <row r="14" customFormat="false" ht="15" hidden="false" customHeight="false" outlineLevel="0" collapsed="false">
      <c r="A14" s="5" t="s">
        <v>13</v>
      </c>
      <c r="B14" s="8" t="n">
        <v>80</v>
      </c>
      <c r="C14" s="2" t="s">
        <v>14</v>
      </c>
      <c r="D14" s="2"/>
    </row>
    <row r="15" customFormat="false" ht="15" hidden="false" customHeight="false" outlineLevel="0" collapsed="false">
      <c r="A15" s="5" t="s">
        <v>15</v>
      </c>
      <c r="B15" s="7" t="n">
        <v>0.06</v>
      </c>
      <c r="C15" s="2" t="s">
        <v>16</v>
      </c>
      <c r="D15" s="2"/>
    </row>
    <row r="16" customFormat="false" ht="15" hidden="false" customHeight="false" outlineLevel="0" collapsed="false">
      <c r="A16" s="5" t="s">
        <v>17</v>
      </c>
      <c r="B16" s="7" t="n">
        <v>0.08</v>
      </c>
      <c r="C16" s="2" t="s">
        <v>18</v>
      </c>
      <c r="D16" s="2"/>
    </row>
    <row r="17" customFormat="false" ht="15" hidden="false" customHeight="false" outlineLevel="0" collapsed="false">
      <c r="A17" s="5" t="s">
        <v>19</v>
      </c>
      <c r="B17" s="7" t="n">
        <v>0.1</v>
      </c>
      <c r="C17" s="2" t="s">
        <v>20</v>
      </c>
      <c r="D17" s="2"/>
    </row>
    <row r="19" customFormat="false" ht="19.5" hidden="false" customHeight="true" outlineLevel="0" collapsed="false">
      <c r="A19" s="4" t="s">
        <v>21</v>
      </c>
      <c r="B19" s="4"/>
      <c r="C19" s="4"/>
      <c r="D19" s="4"/>
    </row>
    <row r="20" customFormat="false" ht="15" hidden="false" customHeight="false" outlineLevel="0" collapsed="false">
      <c r="A20" s="5" t="s">
        <v>22</v>
      </c>
      <c r="B20" s="9" t="n">
        <f aca="false">IF(AND(B8="",B9=""),"",IF(B8="",B9/12,IF(B9="",B8,AVERAGE(B8,B9/12))))</f>
        <v>41666.6666666667</v>
      </c>
    </row>
    <row r="21" customFormat="false" ht="15" hidden="false" customHeight="false" outlineLevel="0" collapsed="false">
      <c r="A21" s="5" t="s">
        <v>23</v>
      </c>
      <c r="B21" s="10" t="n">
        <f aca="false">B13-B12</f>
        <v>25</v>
      </c>
    </row>
    <row r="22" customFormat="false" ht="15" hidden="false" customHeight="false" outlineLevel="0" collapsed="false">
      <c r="A22" s="5" t="s">
        <v>24</v>
      </c>
      <c r="B22" s="9" t="n">
        <f aca="false">B20*(1+B11)^B21</f>
        <v>285353.133175805</v>
      </c>
      <c r="C22" s="2" t="s">
        <v>25</v>
      </c>
      <c r="D22" s="2"/>
    </row>
    <row r="23" customFormat="false" ht="15" hidden="false" customHeight="false" outlineLevel="0" collapsed="false">
      <c r="A23" s="5" t="s">
        <v>26</v>
      </c>
      <c r="B23" s="10" t="n">
        <f aca="false">B14-B13</f>
        <v>20</v>
      </c>
    </row>
    <row r="24" customFormat="false" ht="15" hidden="false" customHeight="false" outlineLevel="0" collapsed="false">
      <c r="A24" s="5" t="s">
        <v>27</v>
      </c>
      <c r="B24" s="9" t="n">
        <f aca="false">IF(OR(B23&lt;=0,B21&lt;0),"Check ages",IF(ABS(B16-B15)&lt;0.0001,B22*12*B23,(B22*12/(B16-B15))*(1-((1+B15)/(1+B16))^B23)*(1+B16)))</f>
        <v>57675807.0214855</v>
      </c>
      <c r="C24" s="2" t="s">
        <v>28</v>
      </c>
      <c r="D24" s="2"/>
    </row>
    <row r="25" customFormat="false" ht="15" hidden="false" customHeight="false" outlineLevel="0" collapsed="false">
      <c r="A25" s="5" t="s">
        <v>29</v>
      </c>
      <c r="B25" s="11" t="n">
        <f aca="false">(1+B17)^(1/12)-1</f>
        <v>0.00797414042890376</v>
      </c>
      <c r="C25" s="2" t="s">
        <v>30</v>
      </c>
      <c r="D25" s="2"/>
    </row>
    <row r="26" customFormat="false" ht="15" hidden="false" customHeight="false" outlineLevel="0" collapsed="false">
      <c r="A26" s="5" t="s">
        <v>31</v>
      </c>
      <c r="B26" s="9" t="n">
        <f aca="false">IF(OR(B24="Check ages",B21&lt;=0),"Check ages",B24/((((1+B25)^(B21*12)-1)/B25)*(1+B25)))</f>
        <v>46394.5311343192</v>
      </c>
    </row>
    <row r="28" customFormat="false" ht="19.5" hidden="false" customHeight="true" outlineLevel="0" collapsed="false">
      <c r="A28" s="4" t="s">
        <v>32</v>
      </c>
      <c r="B28" s="4"/>
      <c r="C28" s="4"/>
      <c r="D28" s="4"/>
    </row>
    <row r="29" customFormat="false" ht="15" hidden="false" customHeight="false" outlineLevel="0" collapsed="false">
      <c r="A29" s="12" t="s">
        <v>33</v>
      </c>
      <c r="B29" s="13" t="s">
        <v>34</v>
      </c>
      <c r="C29" s="13" t="s">
        <v>35</v>
      </c>
      <c r="D29" s="13"/>
    </row>
    <row r="30" customFormat="false" ht="15" hidden="false" customHeight="false" outlineLevel="0" collapsed="false">
      <c r="A30" s="14" t="s">
        <v>36</v>
      </c>
      <c r="B30" s="9" t="n">
        <f aca="false">B26</f>
        <v>46394.5311343192</v>
      </c>
      <c r="C30" s="15" t="n">
        <v>0</v>
      </c>
      <c r="D30" s="15"/>
    </row>
    <row r="31" customFormat="false" ht="15" hidden="false" customHeight="false" outlineLevel="0" collapsed="false">
      <c r="A31" s="5" t="s">
        <v>37</v>
      </c>
      <c r="B31" s="9" t="n">
        <f aca="false">IF((B21-1)&lt;=0,"N/A",B24/((((1+B25)^((B21-1)*12)-1)/B25)*(1+B25)))</f>
        <v>51558.2320734639</v>
      </c>
      <c r="C31" s="15" t="n">
        <f aca="false">IF(B31="N/A","N/A",B31/B30-1)</f>
        <v>0.111299776350688</v>
      </c>
      <c r="D31" s="15"/>
    </row>
    <row r="32" customFormat="false" ht="15" hidden="false" customHeight="false" outlineLevel="0" collapsed="false">
      <c r="A32" s="5" t="s">
        <v>38</v>
      </c>
      <c r="B32" s="9" t="n">
        <f aca="false">IF((B21-2)&lt;=0,"N/A",B24/((((1+B25)^((B21-2)*12)-1)/B25)*(1+B25)))</f>
        <v>57362.2357153694</v>
      </c>
      <c r="C32" s="15" t="n">
        <f aca="false">IF(B32="N/A","N/A",B32/B30-1)</f>
        <v>0.23640080657992</v>
      </c>
      <c r="D32" s="15"/>
    </row>
    <row r="33" customFormat="false" ht="15" hidden="false" customHeight="false" outlineLevel="0" collapsed="false">
      <c r="A33" s="5" t="s">
        <v>39</v>
      </c>
      <c r="B33" s="9" t="n">
        <f aca="false">IF((B21-3)&lt;=0,"N/A",B24/((((1+B25)^((B21-3)*12)-1)/B25)*(1+B25)))</f>
        <v>63901.8210090804</v>
      </c>
      <c r="C33" s="15" t="n">
        <f aca="false">IF(B33="N/A","N/A",B33/B30-1)</f>
        <v>0.377356758366088</v>
      </c>
      <c r="D33" s="15"/>
    </row>
    <row r="34" customFormat="false" ht="15" hidden="false" customHeight="false" outlineLevel="0" collapsed="false">
      <c r="A34" s="5" t="s">
        <v>40</v>
      </c>
      <c r="B34" s="9" t="n">
        <f aca="false">IF((B21-4)&lt;=0,"N/A",B24/((((1+B25)^((B21-4)*12)-1)/B25)*(1+B25)))</f>
        <v>71290.4300708981</v>
      </c>
      <c r="C34" s="15" t="n">
        <f aca="false">IF(B34="N/A","N/A",B34/B30-1)</f>
        <v>0.536612793100583</v>
      </c>
      <c r="D34" s="15"/>
    </row>
    <row r="35" customFormat="false" ht="15" hidden="false" customHeight="false" outlineLevel="0" collapsed="false">
      <c r="A35" s="5" t="s">
        <v>41</v>
      </c>
      <c r="B35" s="9" t="n">
        <f aca="false">IF((B21-5)&lt;=0,"N/A",B24/((((1+B25)^((B21-5)*12)-1)/B25)*(1+B25)))</f>
        <v>79664.1772368992</v>
      </c>
      <c r="C35" s="15" t="n">
        <f aca="false">IF(B35="N/A","N/A",B35/B30-1)</f>
        <v>0.717102755198871</v>
      </c>
      <c r="D35" s="15"/>
    </row>
    <row r="36" customFormat="false" ht="15" hidden="false" customHeight="false" outlineLevel="0" collapsed="false">
      <c r="A36" s="5" t="s">
        <v>42</v>
      </c>
      <c r="B36" s="9" t="n">
        <f aca="false">IF((B21-6)&lt;=0,"N/A",B24/((((1+B25)^((B21-6)*12)-1)/B25)*(1+B25)))</f>
        <v>89187.7801360611</v>
      </c>
      <c r="C36" s="15" t="n">
        <f aca="false">IF(B36="N/A","N/A",B36/B30-1)</f>
        <v>0.922377012019996</v>
      </c>
      <c r="D36" s="15"/>
    </row>
    <row r="37" customFormat="false" ht="15" hidden="false" customHeight="false" outlineLevel="0" collapsed="false">
      <c r="A37" s="5" t="s">
        <v>43</v>
      </c>
      <c r="B37" s="9" t="n">
        <f aca="false">IF((B21-7)&lt;=0,"N/A",B24/((((1+B25)^((B21-7)*12)-1)/B25)*(1+B25)))</f>
        <v>100062.465987561</v>
      </c>
      <c r="C37" s="15" t="n">
        <f aca="false">IF(B37="N/A","N/A",B37/B30-1)</f>
        <v>1.15677286829055</v>
      </c>
      <c r="D37" s="15"/>
    </row>
    <row r="38" customFormat="false" ht="15" hidden="false" customHeight="false" outlineLevel="0" collapsed="false">
      <c r="A38" s="5" t="s">
        <v>44</v>
      </c>
      <c r="B38" s="9" t="n">
        <f aca="false">IF((B21-8)&lt;=0,"N/A",B24/((((1+B25)^((B21-8)*12)-1)/B25)*(1+B25)))</f>
        <v>112536.666695092</v>
      </c>
      <c r="C38" s="15" t="n">
        <f aca="false">IF(B38="N/A","N/A",B38/B30-1)</f>
        <v>1.42564509099751</v>
      </c>
      <c r="D38" s="15"/>
    </row>
    <row r="39" customFormat="false" ht="15" hidden="false" customHeight="false" outlineLevel="0" collapsed="false">
      <c r="A39" s="5" t="s">
        <v>45</v>
      </c>
      <c r="B39" s="9" t="n">
        <f aca="false">IF((B21-9)&lt;=0,"N/A",B24/((((1+B25)^((B21-9)*12)-1)/B25)*(1+B25)))</f>
        <v>126920.723137269</v>
      </c>
      <c r="C39" s="15" t="n">
        <f aca="false">IF(B39="N/A","N/A",B39/B30-1)</f>
        <v>1.73568284955429</v>
      </c>
      <c r="D39" s="15"/>
    </row>
    <row r="40" customFormat="false" ht="15" hidden="false" customHeight="false" outlineLevel="0" collapsed="false">
      <c r="A40" s="5" t="s">
        <v>46</v>
      </c>
      <c r="B40" s="9" t="n">
        <f aca="false">IF((B21-10)&lt;=0,"N/A",B24/((((1+B25)^((B21-10)*12)-1)/B25)*(1+B25)))</f>
        <v>143607.469973403</v>
      </c>
      <c r="C40" s="15" t="n">
        <f aca="false">IF(B40="N/A","N/A",B40/B30-1)</f>
        <v>2.0953534061512</v>
      </c>
      <c r="D40" s="15"/>
    </row>
    <row r="42" customFormat="false" ht="15" hidden="false" customHeight="false" outlineLevel="0" collapsed="false">
      <c r="A42" s="16" t="s">
        <v>47</v>
      </c>
      <c r="B42" s="16"/>
      <c r="C42" s="16"/>
      <c r="D42" s="16"/>
    </row>
    <row r="43" customFormat="false" ht="39.75" hidden="false" customHeight="true" outlineLevel="0" collapsed="false">
      <c r="A43" s="17" t="s">
        <v>48</v>
      </c>
      <c r="B43" s="17"/>
      <c r="C43" s="17"/>
      <c r="D43" s="17"/>
    </row>
    <row r="44" customFormat="false" ht="15" hidden="false" customHeight="false" outlineLevel="0" collapsed="false">
      <c r="A44" s="17"/>
      <c r="B44" s="17"/>
      <c r="C44" s="17"/>
      <c r="D44" s="17"/>
    </row>
    <row r="45" customFormat="false" ht="15" hidden="false" customHeight="false" outlineLevel="0" collapsed="false">
      <c r="A45" s="17"/>
      <c r="B45" s="17"/>
      <c r="C45" s="17"/>
      <c r="D45" s="17"/>
    </row>
  </sheetData>
  <mergeCells count="31">
    <mergeCell ref="A1:D1"/>
    <mergeCell ref="A2:D2"/>
    <mergeCell ref="A3:D3"/>
    <mergeCell ref="A5:D5"/>
    <mergeCell ref="A7:D7"/>
    <mergeCell ref="C8:D8"/>
    <mergeCell ref="C9:D9"/>
    <mergeCell ref="C11:D11"/>
    <mergeCell ref="C14:D14"/>
    <mergeCell ref="C15:D15"/>
    <mergeCell ref="C16:D16"/>
    <mergeCell ref="C17:D17"/>
    <mergeCell ref="A19:D19"/>
    <mergeCell ref="C22:D22"/>
    <mergeCell ref="C24:D24"/>
    <mergeCell ref="C25:D25"/>
    <mergeCell ref="A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2:D42"/>
    <mergeCell ref="A43:D4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2026-08-22T07:22:57Z</dcterms:created>
  <dc:creator>openpyxl</dc:creator>
  <dc:description/>
  <dc:language>en-US</dc:language>
  <cp:lastModifiedBy/>
  <dcterms:modified xsi:type="dcterms:W3CDTF">2026-08-22T07:22:57Z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